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3256" windowHeight="12468"/>
  </bookViews>
  <sheets>
    <sheet name="调整预算方案" sheetId="1" r:id="rId1"/>
    <sheet name="支出调整方案" sheetId="2" r:id="rId2"/>
    <sheet name="政府性基金收入" sheetId="4" r:id="rId3"/>
    <sheet name="基金支出明细表" sheetId="5" r:id="rId4"/>
    <sheet name="社保基金预算总表" sheetId="14" r:id="rId5"/>
    <sheet name="项目安排表" sheetId="7" r:id="rId6"/>
    <sheet name="存量资金安排情况表" sheetId="9" r:id="rId7"/>
    <sheet name="债券情况表" sheetId="6" r:id="rId8"/>
    <sheet name="专项债券安排明细表" sheetId="8" r:id="rId9"/>
    <sheet name="税收返还和转移支付表 " sheetId="15" r:id="rId10"/>
    <sheet name="2020市本级支出明细表  " sheetId="16" r:id="rId11"/>
    <sheet name="一般债券安排明细表" sheetId="17" r:id="rId12"/>
    <sheet name="基金预算转移支付分地区" sheetId="18" r:id="rId13"/>
    <sheet name="2020市本级支出明细表 " sheetId="12" state="hidden" r:id="rId14"/>
    <sheet name="Sheet1" sheetId="13"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s>
  <definedNames>
    <definedName name="_" localSheetId="13">#REF!</definedName>
    <definedName name="_" localSheetId="10">#REF!</definedName>
    <definedName name="_" localSheetId="12">#REF!</definedName>
    <definedName name="_" localSheetId="9">#REF!</definedName>
    <definedName name="_">#REF!</definedName>
    <definedName name="_6_其他" localSheetId="13">#REF!</definedName>
    <definedName name="_6_其他" localSheetId="10">#REF!</definedName>
    <definedName name="_6_其他" localSheetId="12">#REF!</definedName>
    <definedName name="_6_其他" localSheetId="9">#REF!</definedName>
    <definedName name="_6_其他">#REF!</definedName>
    <definedName name="_xlnm._FilterDatabase" localSheetId="13" hidden="1">'2020市本级支出明细表 '!$A$5:$E$1347</definedName>
    <definedName name="_xlnm._FilterDatabase" localSheetId="10" hidden="1">'2020市本级支出明细表  '!$A$5:$E$1347</definedName>
    <definedName name="_xlnm._FilterDatabase" localSheetId="14" hidden="1">Sheet1!$A$5:$D$1347</definedName>
    <definedName name="_Order1" hidden="1">255</definedName>
    <definedName name="_Order2" hidden="1">255</definedName>
    <definedName name="BM8_SelectZBM.BM8_ZBMChangeKMM" localSheetId="13">[1]!BM8_SelectZBM.BM8_ZBMChangeKMM</definedName>
    <definedName name="BM8_SelectZBM.BM8_ZBMChangeKMM" localSheetId="10">[1]!BM8_SelectZBM.BM8_ZBMChangeKMM</definedName>
    <definedName name="BM8_SelectZBM.BM8_ZBMChangeKMM" localSheetId="12">[7]!BM8_SelectZBM.BM8_ZBMChangeKMM</definedName>
    <definedName name="BM8_SelectZBM.BM8_ZBMChangeKMM" localSheetId="9">[3]!BM8_SelectZBM.BM8_ZBMChangeKMM</definedName>
    <definedName name="BM8_SelectZBM.BM8_ZBMChangeKMM">[5]!BM8_SelectZBM.BM8_ZBMChangeKMM</definedName>
    <definedName name="BM8_SelectZBM.BM8_ZBMminusOption" localSheetId="13">[1]!BM8_SelectZBM.BM8_ZBMminusOption</definedName>
    <definedName name="BM8_SelectZBM.BM8_ZBMminusOption" localSheetId="10">[1]!BM8_SelectZBM.BM8_ZBMminusOption</definedName>
    <definedName name="BM8_SelectZBM.BM8_ZBMminusOption" localSheetId="12">[7]!BM8_SelectZBM.BM8_ZBMminusOption</definedName>
    <definedName name="BM8_SelectZBM.BM8_ZBMminusOption" localSheetId="9">[3]!BM8_SelectZBM.BM8_ZBMminusOption</definedName>
    <definedName name="BM8_SelectZBM.BM8_ZBMminusOption">[5]!BM8_SelectZBM.BM8_ZBMminusOption</definedName>
    <definedName name="BM8_SelectZBM.BM8_ZBMSumOption" localSheetId="13">[1]!BM8_SelectZBM.BM8_ZBMSumOption</definedName>
    <definedName name="BM8_SelectZBM.BM8_ZBMSumOption" localSheetId="10">[1]!BM8_SelectZBM.BM8_ZBMSumOption</definedName>
    <definedName name="BM8_SelectZBM.BM8_ZBMSumOption" localSheetId="12">[7]!BM8_SelectZBM.BM8_ZBMSumOption</definedName>
    <definedName name="BM8_SelectZBM.BM8_ZBMSumOption" localSheetId="9">[3]!BM8_SelectZBM.BM8_ZBMSumOption</definedName>
    <definedName name="BM8_SelectZBM.BM8_ZBMSumOption">[5]!BM8_SelectZBM.BM8_ZBMSumOption</definedName>
    <definedName name="d" localSheetId="13">#REF!</definedName>
    <definedName name="d" localSheetId="10">#REF!</definedName>
    <definedName name="d" localSheetId="12">#REF!</definedName>
    <definedName name="d" localSheetId="9">#REF!</definedName>
    <definedName name="_xlnm.Database" localSheetId="13" hidden="1">#REF!</definedName>
    <definedName name="_xlnm.Database" localSheetId="10" hidden="1">#REF!</definedName>
    <definedName name="_xlnm.Database" localSheetId="12" hidden="1">#REF!</definedName>
    <definedName name="_xlnm.Database" localSheetId="9" hidden="1">#REF!</definedName>
    <definedName name="_xlnm.Database" hidden="1">#REF!</definedName>
    <definedName name="jhvgh" localSheetId="13">#REF!</definedName>
    <definedName name="jhvgh" localSheetId="10">#REF!</definedName>
    <definedName name="jhvgh" localSheetId="12">#REF!</definedName>
    <definedName name="jhvgh" localSheetId="9">#REF!</definedName>
    <definedName name="_xlnm.Print_Area" hidden="1">#N/A</definedName>
    <definedName name="_xlnm.Print_Titles" localSheetId="13">'2020市本级支出明细表 '!$3:$5</definedName>
    <definedName name="_xlnm.Print_Titles" localSheetId="10">'2020市本级支出明细表  '!$4:$5</definedName>
    <definedName name="_xlnm.Print_Titles" localSheetId="6">存量资金安排情况表!$2:$5</definedName>
    <definedName name="_xlnm.Print_Titles" localSheetId="3">基金支出明细表!$1:$4</definedName>
    <definedName name="_xlnm.Print_Titles" localSheetId="9" hidden="1">'税收返还和转移支付表 '!$2:$4</definedName>
    <definedName name="_xlnm.Print_Titles" localSheetId="5">项目安排表!$2:$4</definedName>
    <definedName name="_xlnm.Print_Titles" localSheetId="11" hidden="1">一般债券安排明细表!$2:$4</definedName>
    <definedName name="_xlnm.Print_Titles" hidden="1">#N/A</definedName>
    <definedName name="QUERY2" localSheetId="13">#REF!</definedName>
    <definedName name="QUERY2" localSheetId="10">#REF!</definedName>
    <definedName name="QUERY2" localSheetId="12">#REF!</definedName>
    <definedName name="QUERY2" localSheetId="9">#REF!</definedName>
    <definedName name="QUERY2">#REF!</definedName>
    <definedName name="本级支执222" localSheetId="13">#REF!</definedName>
    <definedName name="本级支执222" localSheetId="10">#REF!</definedName>
    <definedName name="本级支执222" localSheetId="12">#REF!</definedName>
    <definedName name="本级支执222" localSheetId="9">#REF!</definedName>
    <definedName name="陈伟" localSheetId="10">#REF!</definedName>
    <definedName name="陈伟" localSheetId="12">#REF!</definedName>
    <definedName name="陈伟" localSheetId="9">#REF!</definedName>
    <definedName name="陈伟" localSheetId="11">#REF!</definedName>
    <definedName name="陈伟">#REF!</definedName>
    <definedName name="大通湖支出" localSheetId="13">#REF!</definedName>
    <definedName name="大通湖支出" localSheetId="10">#REF!</definedName>
    <definedName name="大通湖支出" localSheetId="12">#REF!</definedName>
    <definedName name="大通湖支出" localSheetId="9">#REF!</definedName>
    <definedName name="地区名称" localSheetId="13">#REF!</definedName>
    <definedName name="地区名称" localSheetId="10">#REF!</definedName>
    <definedName name="地区名称" localSheetId="12">#REF!</definedName>
    <definedName name="地区名称" localSheetId="9">#REF!</definedName>
    <definedName name="工" localSheetId="13">#REF!</definedName>
    <definedName name="工" localSheetId="10">#REF!</definedName>
    <definedName name="工" localSheetId="12">#REF!</definedName>
    <definedName name="工" localSheetId="9">#REF!</definedName>
    <definedName name="购车" localSheetId="13">#REF!</definedName>
    <definedName name="购车" localSheetId="10">#REF!</definedName>
    <definedName name="购车" localSheetId="12">#REF!</definedName>
    <definedName name="购车" localSheetId="9">#REF!</definedName>
    <definedName name="购车">#REF!</definedName>
    <definedName name="胡局长汇报修改" localSheetId="10">#REF!</definedName>
    <definedName name="胡局长汇报修改" localSheetId="12">#REF!</definedName>
    <definedName name="胡局长汇报修改" localSheetId="9">#REF!</definedName>
    <definedName name="胡局长汇报修改" localSheetId="11">#REF!</definedName>
    <definedName name="胡局长汇报修改">#REF!</definedName>
    <definedName name="汇率" localSheetId="13">#REF!</definedName>
    <definedName name="汇率" localSheetId="10">#REF!</definedName>
    <definedName name="汇率" localSheetId="12">#REF!</definedName>
    <definedName name="汇率" localSheetId="9">#REF!</definedName>
    <definedName name="汇率">#REF!</definedName>
    <definedName name="生产列1" localSheetId="13">#REF!</definedName>
    <definedName name="生产列1" localSheetId="10">#REF!</definedName>
    <definedName name="生产列1" localSheetId="12">#REF!</definedName>
    <definedName name="生产列1" localSheetId="9">#REF!</definedName>
    <definedName name="生产列1">#REF!</definedName>
    <definedName name="生产列11" localSheetId="13">#REF!</definedName>
    <definedName name="生产列11" localSheetId="10">#REF!</definedName>
    <definedName name="生产列11" localSheetId="12">#REF!</definedName>
    <definedName name="生产列11" localSheetId="9">#REF!</definedName>
    <definedName name="生产列11">#REF!</definedName>
    <definedName name="生产列15" localSheetId="13">#REF!</definedName>
    <definedName name="生产列15" localSheetId="10">#REF!</definedName>
    <definedName name="生产列15" localSheetId="12">#REF!</definedName>
    <definedName name="生产列15" localSheetId="9">#REF!</definedName>
    <definedName name="生产列15">#REF!</definedName>
    <definedName name="生产列16" localSheetId="13">#REF!</definedName>
    <definedName name="生产列16" localSheetId="10">#REF!</definedName>
    <definedName name="生产列16" localSheetId="12">#REF!</definedName>
    <definedName name="生产列16" localSheetId="9">#REF!</definedName>
    <definedName name="生产列16">#REF!</definedName>
    <definedName name="生产列17" localSheetId="13">#REF!</definedName>
    <definedName name="生产列17" localSheetId="10">#REF!</definedName>
    <definedName name="生产列17" localSheetId="12">#REF!</definedName>
    <definedName name="生产列17" localSheetId="9">#REF!</definedName>
    <definedName name="生产列17">#REF!</definedName>
    <definedName name="生产列19" localSheetId="13">#REF!</definedName>
    <definedName name="生产列19" localSheetId="10">#REF!</definedName>
    <definedName name="生产列19" localSheetId="12">#REF!</definedName>
    <definedName name="生产列19" localSheetId="9">#REF!</definedName>
    <definedName name="生产列19">#REF!</definedName>
    <definedName name="生产列2" localSheetId="13">#REF!</definedName>
    <definedName name="生产列2" localSheetId="10">#REF!</definedName>
    <definedName name="生产列2" localSheetId="12">#REF!</definedName>
    <definedName name="生产列2" localSheetId="9">#REF!</definedName>
    <definedName name="生产列2">#REF!</definedName>
    <definedName name="生产列20" localSheetId="13">#REF!</definedName>
    <definedName name="生产列20" localSheetId="10">#REF!</definedName>
    <definedName name="生产列20" localSheetId="12">#REF!</definedName>
    <definedName name="生产列20" localSheetId="9">#REF!</definedName>
    <definedName name="生产列20">#REF!</definedName>
    <definedName name="生产列3" localSheetId="13">#REF!</definedName>
    <definedName name="生产列3" localSheetId="10">#REF!</definedName>
    <definedName name="生产列3" localSheetId="12">#REF!</definedName>
    <definedName name="生产列3" localSheetId="9">#REF!</definedName>
    <definedName name="生产列3">#REF!</definedName>
    <definedName name="生产列4" localSheetId="13">#REF!</definedName>
    <definedName name="生产列4" localSheetId="10">#REF!</definedName>
    <definedName name="生产列4" localSheetId="12">#REF!</definedName>
    <definedName name="生产列4" localSheetId="9">#REF!</definedName>
    <definedName name="生产列4">#REF!</definedName>
    <definedName name="生产列5" localSheetId="13">#REF!</definedName>
    <definedName name="生产列5" localSheetId="10">#REF!</definedName>
    <definedName name="生产列5" localSheetId="12">#REF!</definedName>
    <definedName name="生产列5" localSheetId="9">#REF!</definedName>
    <definedName name="生产列5">#REF!</definedName>
    <definedName name="生产列6" localSheetId="13">#REF!</definedName>
    <definedName name="生产列6" localSheetId="10">#REF!</definedName>
    <definedName name="生产列6" localSheetId="12">#REF!</definedName>
    <definedName name="生产列6" localSheetId="9">#REF!</definedName>
    <definedName name="生产列6">#REF!</definedName>
    <definedName name="生产列7" localSheetId="13">#REF!</definedName>
    <definedName name="生产列7" localSheetId="10">#REF!</definedName>
    <definedName name="生产列7" localSheetId="12">#REF!</definedName>
    <definedName name="生产列7" localSheetId="9">#REF!</definedName>
    <definedName name="生产列7">#REF!</definedName>
    <definedName name="生产列8" localSheetId="13">#REF!</definedName>
    <definedName name="生产列8" localSheetId="10">#REF!</definedName>
    <definedName name="生产列8" localSheetId="12">#REF!</definedName>
    <definedName name="生产列8" localSheetId="9">#REF!</definedName>
    <definedName name="生产列8">#REF!</definedName>
    <definedName name="生产列9" localSheetId="13">#REF!</definedName>
    <definedName name="生产列9" localSheetId="10">#REF!</definedName>
    <definedName name="生产列9" localSheetId="12">#REF!</definedName>
    <definedName name="生产列9" localSheetId="9">#REF!</definedName>
    <definedName name="生产列9">#REF!</definedName>
    <definedName name="生产期" localSheetId="13">#REF!</definedName>
    <definedName name="生产期" localSheetId="10">#REF!</definedName>
    <definedName name="生产期" localSheetId="12">#REF!</definedName>
    <definedName name="生产期" localSheetId="9">#REF!</definedName>
    <definedName name="生产期">#REF!</definedName>
    <definedName name="生产期1" localSheetId="13">#REF!</definedName>
    <definedName name="生产期1" localSheetId="10">#REF!</definedName>
    <definedName name="生产期1" localSheetId="12">#REF!</definedName>
    <definedName name="生产期1" localSheetId="9">#REF!</definedName>
    <definedName name="生产期1">#REF!</definedName>
    <definedName name="生产期11" localSheetId="13">#REF!</definedName>
    <definedName name="生产期11" localSheetId="10">#REF!</definedName>
    <definedName name="生产期11" localSheetId="12">#REF!</definedName>
    <definedName name="生产期11" localSheetId="9">#REF!</definedName>
    <definedName name="生产期11">#REF!</definedName>
    <definedName name="生产期15" localSheetId="13">#REF!</definedName>
    <definedName name="生产期15" localSheetId="10">#REF!</definedName>
    <definedName name="生产期15" localSheetId="12">#REF!</definedName>
    <definedName name="生产期15" localSheetId="9">#REF!</definedName>
    <definedName name="生产期15">#REF!</definedName>
    <definedName name="生产期16" localSheetId="13">#REF!</definedName>
    <definedName name="生产期16" localSheetId="10">#REF!</definedName>
    <definedName name="生产期16" localSheetId="12">#REF!</definedName>
    <definedName name="生产期16" localSheetId="9">#REF!</definedName>
    <definedName name="生产期16">#REF!</definedName>
    <definedName name="生产期17" localSheetId="13">#REF!</definedName>
    <definedName name="生产期17" localSheetId="10">#REF!</definedName>
    <definedName name="生产期17" localSheetId="12">#REF!</definedName>
    <definedName name="生产期17" localSheetId="9">#REF!</definedName>
    <definedName name="生产期17">#REF!</definedName>
    <definedName name="生产期19" localSheetId="13">#REF!</definedName>
    <definedName name="生产期19" localSheetId="10">#REF!</definedName>
    <definedName name="生产期19" localSheetId="12">#REF!</definedName>
    <definedName name="生产期19" localSheetId="9">#REF!</definedName>
    <definedName name="生产期19">#REF!</definedName>
    <definedName name="生产期2" localSheetId="13">#REF!</definedName>
    <definedName name="生产期2" localSheetId="10">#REF!</definedName>
    <definedName name="生产期2" localSheetId="12">#REF!</definedName>
    <definedName name="生产期2" localSheetId="9">#REF!</definedName>
    <definedName name="生产期2">#REF!</definedName>
    <definedName name="生产期20" localSheetId="13">#REF!</definedName>
    <definedName name="生产期20" localSheetId="10">#REF!</definedName>
    <definedName name="生产期20" localSheetId="12">#REF!</definedName>
    <definedName name="生产期20" localSheetId="9">#REF!</definedName>
    <definedName name="生产期20">#REF!</definedName>
    <definedName name="生产期3" localSheetId="13">#REF!</definedName>
    <definedName name="生产期3" localSheetId="10">#REF!</definedName>
    <definedName name="生产期3" localSheetId="12">#REF!</definedName>
    <definedName name="生产期3" localSheetId="9">#REF!</definedName>
    <definedName name="生产期3">#REF!</definedName>
    <definedName name="生产期4" localSheetId="13">#REF!</definedName>
    <definedName name="生产期4" localSheetId="10">#REF!</definedName>
    <definedName name="生产期4" localSheetId="12">#REF!</definedName>
    <definedName name="生产期4" localSheetId="9">#REF!</definedName>
    <definedName name="生产期4">#REF!</definedName>
    <definedName name="生产期5" localSheetId="13">#REF!</definedName>
    <definedName name="生产期5" localSheetId="10">#REF!</definedName>
    <definedName name="生产期5" localSheetId="12">#REF!</definedName>
    <definedName name="生产期5" localSheetId="9">#REF!</definedName>
    <definedName name="生产期5">#REF!</definedName>
    <definedName name="生产期6" localSheetId="13">#REF!</definedName>
    <definedName name="生产期6" localSheetId="10">#REF!</definedName>
    <definedName name="生产期6" localSheetId="12">#REF!</definedName>
    <definedName name="生产期6" localSheetId="9">#REF!</definedName>
    <definedName name="生产期6">#REF!</definedName>
    <definedName name="生产期7" localSheetId="13">#REF!</definedName>
    <definedName name="生产期7" localSheetId="10">#REF!</definedName>
    <definedName name="生产期7" localSheetId="12">#REF!</definedName>
    <definedName name="生产期7" localSheetId="9">#REF!</definedName>
    <definedName name="生产期7">#REF!</definedName>
    <definedName name="生产期8" localSheetId="13">#REF!</definedName>
    <definedName name="生产期8" localSheetId="10">#REF!</definedName>
    <definedName name="生产期8" localSheetId="12">#REF!</definedName>
    <definedName name="生产期8" localSheetId="9">#REF!</definedName>
    <definedName name="生产期8">#REF!</definedName>
    <definedName name="生产期9" localSheetId="13">#REF!</definedName>
    <definedName name="生产期9" localSheetId="10">#REF!</definedName>
    <definedName name="生产期9" localSheetId="12">#REF!</definedName>
    <definedName name="生产期9" localSheetId="9">#REF!</definedName>
    <definedName name="生产期9">#REF!</definedName>
    <definedName name="式" localSheetId="13">#REF!</definedName>
    <definedName name="式" localSheetId="10">#REF!</definedName>
    <definedName name="式" localSheetId="12">#REF!</definedName>
    <definedName name="式" localSheetId="9">#REF!</definedName>
    <definedName name="式">#REF!</definedName>
    <definedName name="双" localSheetId="13">#REF!</definedName>
    <definedName name="双" localSheetId="10">#REF!</definedName>
    <definedName name="双" localSheetId="12">#REF!</definedName>
    <definedName name="双" localSheetId="9">#REF!</definedName>
    <definedName name="下级指标" localSheetId="12">[8]单位指标查询!$A$3:$O$240</definedName>
    <definedName name="下级指标" localSheetId="9">[4]单位指标查询!$A$3:$O$240</definedName>
    <definedName name="下级指标" localSheetId="11">[6]单位指标查询!$A$3:$O$240</definedName>
    <definedName name="下级指标">[2]单位指标查询!$A$3:$O$240</definedName>
    <definedName name="项目支出表" localSheetId="10" hidden="1">#REF!</definedName>
    <definedName name="项目支出表" localSheetId="12" hidden="1">#REF!</definedName>
    <definedName name="项目支出表" localSheetId="9" hidden="1">#REF!</definedName>
    <definedName name="项目支出表" localSheetId="11" hidden="1">#REF!</definedName>
    <definedName name="项目支出表" hidden="1">#REF!</definedName>
    <definedName name="预算支出指标帐" localSheetId="13">#REF!</definedName>
    <definedName name="预算支出指标帐" localSheetId="10">#REF!</definedName>
    <definedName name="预算支出指标帐" localSheetId="12">#REF!</definedName>
    <definedName name="预算支出指标帐" localSheetId="9">#REF!</definedName>
    <definedName name="预算支出指标帐">#REF!</definedName>
  </definedNames>
  <calcPr calcId="145621" iterate="1"/>
</workbook>
</file>

<file path=xl/calcChain.xml><?xml version="1.0" encoding="utf-8"?>
<calcChain xmlns="http://schemas.openxmlformats.org/spreadsheetml/2006/main">
  <c r="B1347" i="13" l="1"/>
  <c r="B1343" i="13"/>
  <c r="B1342" i="13"/>
  <c r="B1339" i="13"/>
  <c r="B1338" i="13"/>
  <c r="B1337" i="13"/>
  <c r="B1335" i="13"/>
  <c r="B1334" i="13"/>
  <c r="B1333" i="13"/>
  <c r="B1332" i="13"/>
  <c r="B1327" i="13"/>
  <c r="B1324" i="13"/>
  <c r="B1323" i="13"/>
  <c r="B1314" i="13"/>
  <c r="B1312" i="13"/>
  <c r="B1311" i="13"/>
  <c r="B1310" i="13"/>
  <c r="B1309" i="13"/>
  <c r="B1302" i="13"/>
  <c r="B1294" i="13"/>
  <c r="B1292" i="13"/>
  <c r="B1290" i="13"/>
  <c r="B1289" i="13"/>
  <c r="B1284" i="13"/>
  <c r="B1279" i="13"/>
  <c r="B1277" i="13"/>
  <c r="B1241" i="13"/>
  <c r="B1240" i="13"/>
  <c r="B1239" i="13"/>
  <c r="B1238" i="13"/>
  <c r="B1236" i="13"/>
  <c r="B1226" i="13"/>
  <c r="B1225" i="13"/>
  <c r="B1224" i="13"/>
  <c r="B1222" i="13"/>
  <c r="B1220" i="13"/>
  <c r="B1217" i="13"/>
  <c r="B1216" i="13"/>
  <c r="B1215" i="13"/>
  <c r="B1211" i="13"/>
  <c r="B1208" i="13"/>
  <c r="B1205" i="13"/>
  <c r="B1204" i="13"/>
  <c r="B1201" i="13"/>
  <c r="B1196" i="13"/>
  <c r="B1195" i="13"/>
  <c r="B1188" i="13"/>
  <c r="B1187" i="13"/>
  <c r="B1186" i="13"/>
  <c r="B1185" i="13"/>
  <c r="B1171" i="13"/>
  <c r="B1162" i="13"/>
  <c r="B1161" i="13"/>
  <c r="B1160" i="13"/>
  <c r="B1159" i="13"/>
  <c r="B1148" i="13"/>
  <c r="B1147" i="13"/>
  <c r="B1143" i="13"/>
  <c r="B1138" i="13"/>
  <c r="B1120" i="13"/>
  <c r="B1116" i="13"/>
  <c r="B1112" i="13"/>
  <c r="B1111" i="13"/>
  <c r="B1110" i="13"/>
  <c r="B1108" i="13"/>
  <c r="B1103" i="13"/>
  <c r="B1102" i="13"/>
  <c r="B1101" i="13"/>
  <c r="B1100" i="13"/>
  <c r="B1099" i="13"/>
  <c r="B1094" i="13"/>
  <c r="B1086" i="13"/>
  <c r="B1082" i="13"/>
  <c r="B1081" i="13"/>
  <c r="B1080" i="13"/>
  <c r="B1079" i="13"/>
  <c r="B1073" i="13"/>
  <c r="B1068" i="13"/>
  <c r="B1067" i="13"/>
  <c r="B1066" i="13"/>
  <c r="B1034" i="13"/>
  <c r="B1033" i="13"/>
  <c r="B1032" i="13"/>
  <c r="B1031" i="13"/>
  <c r="B1020" i="13"/>
  <c r="B1019" i="13"/>
  <c r="B1018" i="13"/>
  <c r="B1017" i="13"/>
  <c r="B1015" i="13"/>
  <c r="B1014" i="13"/>
  <c r="B993" i="13"/>
  <c r="B988" i="13"/>
  <c r="B980" i="13"/>
  <c r="B976" i="13"/>
  <c r="B975" i="13"/>
  <c r="B973" i="13"/>
  <c r="B972" i="13"/>
  <c r="B971" i="13"/>
  <c r="B970" i="13"/>
  <c r="B969" i="13"/>
  <c r="B967" i="13"/>
  <c r="B961" i="13"/>
  <c r="B957" i="13"/>
  <c r="B956" i="13"/>
  <c r="B949" i="13"/>
  <c r="B945" i="13"/>
  <c r="B943" i="13"/>
  <c r="B941" i="13"/>
  <c r="B940" i="13"/>
  <c r="B939" i="13"/>
  <c r="B938" i="13"/>
  <c r="B931" i="13"/>
  <c r="B927" i="13"/>
  <c r="B925" i="13"/>
  <c r="B924" i="13"/>
  <c r="B923" i="13"/>
  <c r="B919" i="13"/>
  <c r="B917" i="13"/>
  <c r="B916" i="13"/>
  <c r="B915" i="13"/>
  <c r="B913" i="13"/>
  <c r="B912" i="13"/>
  <c r="B911" i="13"/>
  <c r="B910" i="13"/>
  <c r="B906" i="13"/>
  <c r="B903" i="13"/>
  <c r="B898" i="13"/>
  <c r="B897" i="13"/>
  <c r="B896" i="13"/>
  <c r="B894" i="13"/>
  <c r="B893" i="13"/>
  <c r="B888" i="13"/>
  <c r="B887" i="13"/>
  <c r="B886" i="13"/>
  <c r="B885" i="13"/>
  <c r="B882" i="13"/>
  <c r="B880" i="13"/>
  <c r="B878" i="13"/>
  <c r="B869" i="13"/>
  <c r="B868" i="13"/>
  <c r="B867" i="13"/>
  <c r="B866" i="13"/>
  <c r="B864" i="13"/>
  <c r="B862" i="13"/>
  <c r="B861" i="13"/>
  <c r="B860" i="13"/>
  <c r="B859" i="13"/>
  <c r="B858" i="13"/>
  <c r="B857" i="13"/>
  <c r="B854" i="13"/>
  <c r="B853" i="13"/>
  <c r="B852" i="13"/>
  <c r="B851" i="13"/>
  <c r="B850" i="13"/>
  <c r="B849" i="13"/>
  <c r="B848" i="13"/>
  <c r="B847" i="13"/>
  <c r="B845" i="13"/>
  <c r="B843" i="13"/>
  <c r="B841" i="13"/>
  <c r="B839" i="13"/>
  <c r="B838" i="13"/>
  <c r="B837" i="13"/>
  <c r="B836" i="13"/>
  <c r="B835" i="13"/>
  <c r="B834" i="13"/>
  <c r="B820" i="13"/>
  <c r="B819" i="13"/>
  <c r="B811" i="13"/>
  <c r="B810" i="13"/>
  <c r="B809" i="13"/>
  <c r="B808" i="13"/>
  <c r="B807" i="13"/>
  <c r="B791" i="13"/>
  <c r="B786" i="13"/>
  <c r="B783" i="13"/>
  <c r="B781" i="13"/>
  <c r="B780" i="13"/>
  <c r="B775" i="13"/>
  <c r="B774" i="13"/>
  <c r="B773" i="13"/>
  <c r="B772" i="13"/>
  <c r="B770" i="13"/>
  <c r="B769" i="13"/>
  <c r="B768" i="13"/>
  <c r="B763" i="13"/>
  <c r="B761" i="13"/>
  <c r="B760" i="13"/>
  <c r="B759" i="13"/>
  <c r="B758" i="13"/>
  <c r="B757" i="13"/>
  <c r="B756" i="13"/>
  <c r="B754" i="13"/>
  <c r="B748" i="13"/>
  <c r="B747" i="13"/>
  <c r="B745" i="13"/>
  <c r="B744" i="13"/>
  <c r="B743" i="13"/>
  <c r="B742" i="13"/>
  <c r="B741" i="13"/>
  <c r="B740" i="13"/>
  <c r="B735" i="13"/>
  <c r="B734" i="13"/>
  <c r="B733" i="13"/>
  <c r="B732" i="13"/>
  <c r="B731" i="13"/>
  <c r="B730" i="13"/>
  <c r="B729" i="13"/>
  <c r="B728" i="13"/>
  <c r="B727" i="13"/>
  <c r="B725" i="13"/>
  <c r="B724" i="13"/>
  <c r="B723" i="13"/>
  <c r="B722" i="13"/>
  <c r="B721" i="13"/>
  <c r="B720" i="13"/>
  <c r="B718" i="13"/>
  <c r="B717" i="13"/>
  <c r="B715" i="13"/>
  <c r="B714" i="13"/>
  <c r="B713" i="13"/>
  <c r="B712" i="13"/>
  <c r="B711" i="13"/>
  <c r="B708" i="13"/>
  <c r="B707" i="13"/>
  <c r="B702" i="13"/>
  <c r="B700" i="13"/>
  <c r="B699" i="13"/>
  <c r="B697" i="13"/>
  <c r="B696" i="13"/>
  <c r="B695" i="13"/>
  <c r="B694" i="13"/>
  <c r="B693" i="13"/>
  <c r="B691" i="13"/>
  <c r="B690" i="13"/>
  <c r="B689" i="13"/>
  <c r="B688" i="13"/>
  <c r="B687" i="13"/>
  <c r="B686" i="13"/>
  <c r="B682" i="13"/>
  <c r="B676" i="13"/>
  <c r="B675" i="13"/>
  <c r="B672" i="13"/>
  <c r="B670" i="13"/>
  <c r="B667" i="13"/>
  <c r="B666" i="13"/>
  <c r="B656" i="13"/>
  <c r="B655" i="13"/>
  <c r="B654" i="13"/>
  <c r="B650" i="13"/>
  <c r="B647" i="13"/>
  <c r="B646" i="13"/>
  <c r="B645" i="13"/>
  <c r="B643" i="13"/>
  <c r="B642" i="13"/>
  <c r="B641" i="13"/>
  <c r="B639" i="13"/>
  <c r="B638" i="13"/>
  <c r="B637" i="13"/>
  <c r="B633" i="13"/>
  <c r="B631" i="13"/>
  <c r="B630" i="13"/>
  <c r="B629" i="13"/>
  <c r="B627" i="13"/>
  <c r="B626" i="13"/>
  <c r="B625" i="13"/>
  <c r="B624" i="13"/>
  <c r="B623" i="13"/>
  <c r="B622" i="13"/>
  <c r="B621" i="13"/>
  <c r="B618" i="13"/>
  <c r="B615" i="13"/>
  <c r="B614" i="13"/>
  <c r="B613" i="13"/>
  <c r="B612" i="13"/>
  <c r="B611" i="13"/>
  <c r="B608" i="13"/>
  <c r="B607" i="13"/>
  <c r="B606" i="13"/>
  <c r="B605" i="13"/>
  <c r="B604" i="13"/>
  <c r="B603" i="13"/>
  <c r="B600" i="13"/>
  <c r="B599" i="13"/>
  <c r="B598" i="13"/>
  <c r="B597" i="13"/>
  <c r="B596" i="13"/>
  <c r="B594" i="13"/>
  <c r="B593" i="13"/>
  <c r="B592" i="13"/>
  <c r="B589" i="13"/>
  <c r="B588" i="13"/>
  <c r="B587" i="13"/>
  <c r="B584" i="13"/>
  <c r="B583" i="13"/>
  <c r="B582" i="13"/>
  <c r="B581" i="13"/>
  <c r="B580" i="13"/>
  <c r="B577" i="13"/>
  <c r="B569" i="13"/>
  <c r="B568" i="13"/>
  <c r="B567" i="13"/>
  <c r="B566" i="13"/>
  <c r="B565" i="13"/>
  <c r="B564" i="13"/>
  <c r="B563" i="13"/>
  <c r="B562" i="13"/>
  <c r="B560" i="13"/>
  <c r="B559" i="13"/>
  <c r="B555" i="13"/>
  <c r="B554" i="13"/>
  <c r="B553" i="13"/>
  <c r="B551" i="13"/>
  <c r="B546" i="13"/>
  <c r="B545" i="13"/>
  <c r="B543" i="13"/>
  <c r="B542" i="13"/>
  <c r="B541" i="13"/>
  <c r="B537" i="13"/>
  <c r="B535" i="13"/>
  <c r="B534" i="13"/>
  <c r="B532" i="13"/>
  <c r="B531" i="13"/>
  <c r="B529" i="13"/>
  <c r="B528" i="13"/>
  <c r="B527" i="13"/>
  <c r="B526" i="13"/>
  <c r="B523" i="13"/>
  <c r="B522" i="13"/>
  <c r="B520" i="13"/>
  <c r="B519" i="13"/>
  <c r="B515" i="13"/>
  <c r="B513" i="13"/>
  <c r="B512" i="13"/>
  <c r="B511" i="13"/>
  <c r="B510" i="13"/>
  <c r="B509" i="13"/>
  <c r="B505" i="13"/>
  <c r="B496" i="13"/>
  <c r="B493" i="13"/>
  <c r="B492" i="13"/>
  <c r="B490" i="13"/>
  <c r="B489" i="13"/>
  <c r="B487" i="13"/>
  <c r="B486" i="13"/>
  <c r="B485" i="13"/>
  <c r="B484" i="13"/>
  <c r="B481" i="13"/>
  <c r="B480" i="13"/>
  <c r="B479" i="13"/>
  <c r="B478" i="13"/>
  <c r="B476" i="13"/>
  <c r="B475" i="13"/>
  <c r="B472" i="13"/>
  <c r="B470" i="13"/>
  <c r="B469" i="13"/>
  <c r="B464" i="13"/>
  <c r="B462" i="13"/>
  <c r="B461" i="13"/>
  <c r="B460" i="13"/>
  <c r="B459" i="13"/>
  <c r="B458" i="13"/>
  <c r="B457" i="13"/>
  <c r="B456" i="13"/>
  <c r="B455" i="13"/>
  <c r="B454" i="13"/>
  <c r="B453" i="13"/>
  <c r="B442" i="13"/>
  <c r="B440" i="13"/>
  <c r="B437" i="13"/>
  <c r="B436" i="13"/>
  <c r="B431" i="13"/>
  <c r="B429" i="13"/>
  <c r="B428" i="13"/>
  <c r="B426" i="13"/>
  <c r="B422" i="13"/>
  <c r="B421" i="13"/>
  <c r="B420" i="13"/>
  <c r="B419" i="13"/>
  <c r="B418" i="13"/>
  <c r="B416" i="13"/>
  <c r="B415" i="13"/>
  <c r="B412" i="13"/>
  <c r="B411" i="13"/>
  <c r="B410" i="13"/>
  <c r="B408" i="13"/>
  <c r="B407" i="13"/>
  <c r="B406" i="13"/>
  <c r="B404" i="13"/>
  <c r="B403" i="13"/>
  <c r="B402" i="13"/>
  <c r="B401" i="13"/>
  <c r="B400" i="13"/>
  <c r="B399" i="13"/>
  <c r="B387" i="13"/>
  <c r="B386" i="13"/>
  <c r="B385" i="13"/>
  <c r="B384" i="13"/>
  <c r="B381" i="13"/>
  <c r="B380" i="13"/>
  <c r="B379" i="13"/>
  <c r="B377" i="13"/>
  <c r="B376" i="13"/>
  <c r="B375" i="13"/>
  <c r="B361" i="13"/>
  <c r="B360" i="13"/>
  <c r="B359" i="13"/>
  <c r="B356" i="13"/>
  <c r="B354" i="13"/>
  <c r="B351" i="13"/>
  <c r="B350" i="13"/>
  <c r="B349" i="13"/>
  <c r="B342" i="13"/>
  <c r="B341" i="13"/>
  <c r="B340" i="13"/>
  <c r="B334" i="13"/>
  <c r="B333" i="13"/>
  <c r="B332" i="13"/>
  <c r="B331" i="13"/>
  <c r="B330" i="13"/>
  <c r="B329" i="13"/>
  <c r="B327" i="13"/>
  <c r="B325" i="13"/>
  <c r="B324" i="13"/>
  <c r="B320" i="13"/>
  <c r="B319" i="13"/>
  <c r="B317" i="13"/>
  <c r="B316" i="13"/>
  <c r="B315" i="13"/>
  <c r="B314" i="13"/>
  <c r="B313" i="13"/>
  <c r="B311" i="13"/>
  <c r="B310" i="13"/>
  <c r="B301" i="13"/>
  <c r="B299" i="13"/>
  <c r="B298" i="13"/>
  <c r="B293" i="13"/>
  <c r="B292" i="13"/>
  <c r="B291" i="13"/>
  <c r="B251" i="13"/>
  <c r="B250" i="13"/>
  <c r="B248" i="13"/>
  <c r="B247" i="13"/>
  <c r="B246" i="13"/>
  <c r="B243" i="13"/>
  <c r="B242" i="13"/>
  <c r="B241" i="13"/>
  <c r="B239" i="13"/>
  <c r="B238" i="13"/>
  <c r="B237" i="13"/>
  <c r="B235" i="13"/>
  <c r="B234" i="13"/>
  <c r="B233" i="13"/>
  <c r="B225" i="13"/>
  <c r="B222" i="13"/>
  <c r="B221" i="13"/>
  <c r="B220" i="13"/>
  <c r="B213" i="13"/>
  <c r="B211" i="13"/>
  <c r="B208" i="13"/>
  <c r="B207" i="13"/>
  <c r="B206" i="13"/>
  <c r="B205" i="13"/>
  <c r="B201" i="13"/>
  <c r="B200" i="13"/>
  <c r="B199" i="13"/>
  <c r="B198" i="13"/>
  <c r="B194" i="13"/>
  <c r="B193" i="13"/>
  <c r="B192" i="13"/>
  <c r="B191" i="13"/>
  <c r="B188" i="13"/>
  <c r="B187" i="13"/>
  <c r="B186" i="13"/>
  <c r="B185" i="13"/>
  <c r="B184" i="13"/>
  <c r="B183" i="13"/>
  <c r="B180" i="13"/>
  <c r="B179" i="13"/>
  <c r="B178" i="13"/>
  <c r="B177" i="13"/>
  <c r="B175" i="13"/>
  <c r="B174" i="13"/>
  <c r="B173" i="13"/>
  <c r="B172" i="13"/>
  <c r="B171" i="13"/>
  <c r="B170" i="13"/>
  <c r="B169" i="13"/>
  <c r="B167" i="13"/>
  <c r="B166" i="13"/>
  <c r="B165" i="13"/>
  <c r="B164" i="13"/>
  <c r="B159" i="13"/>
  <c r="B158" i="13"/>
  <c r="B157" i="13"/>
  <c r="B154" i="13"/>
  <c r="B152" i="13"/>
  <c r="B150" i="13"/>
  <c r="B142" i="13"/>
  <c r="B137" i="13"/>
  <c r="B136" i="13"/>
  <c r="B135" i="13"/>
  <c r="B134" i="13"/>
  <c r="B129" i="13"/>
  <c r="B128" i="13"/>
  <c r="B127" i="13"/>
  <c r="B126" i="13"/>
  <c r="B119" i="13"/>
  <c r="B118" i="13"/>
  <c r="B117" i="13"/>
  <c r="B116" i="13"/>
  <c r="B114" i="13"/>
  <c r="B113" i="13"/>
  <c r="B109" i="13"/>
  <c r="B108" i="13"/>
  <c r="B107" i="13"/>
  <c r="B87" i="13"/>
  <c r="B86" i="13"/>
  <c r="B85" i="13"/>
  <c r="B75" i="13"/>
  <c r="B74" i="13"/>
  <c r="B73" i="13"/>
  <c r="B72" i="13"/>
  <c r="B70" i="13"/>
  <c r="B68" i="13"/>
  <c r="B67" i="13"/>
  <c r="B66" i="13"/>
  <c r="B64" i="13"/>
  <c r="B63" i="13"/>
  <c r="B62" i="13"/>
  <c r="B59" i="13"/>
  <c r="B53" i="13"/>
  <c r="B52" i="13"/>
  <c r="B51" i="13"/>
  <c r="B50" i="13"/>
  <c r="B47" i="13"/>
  <c r="B41" i="13"/>
  <c r="B40" i="13"/>
  <c r="B39" i="13"/>
  <c r="B38" i="13"/>
  <c r="B37" i="13"/>
  <c r="B35" i="13"/>
  <c r="B34" i="13"/>
  <c r="B33" i="13"/>
  <c r="B32" i="13"/>
  <c r="B31" i="13"/>
  <c r="B30" i="13"/>
  <c r="B29" i="13"/>
  <c r="B28" i="13"/>
  <c r="B24" i="13"/>
  <c r="B23" i="13"/>
  <c r="B21" i="13"/>
  <c r="B20" i="13"/>
  <c r="B19" i="13"/>
  <c r="B18" i="13"/>
  <c r="B17" i="13"/>
  <c r="B16" i="13"/>
  <c r="B15" i="13"/>
  <c r="B11" i="13"/>
  <c r="B9" i="13"/>
  <c r="B8" i="13"/>
  <c r="B7" i="13"/>
  <c r="B6" i="13" s="1"/>
  <c r="C1347" i="12"/>
  <c r="C1343" i="12"/>
  <c r="C1342" i="12"/>
  <c r="C1339" i="12"/>
  <c r="C1338" i="12"/>
  <c r="C1337" i="12"/>
  <c r="C1335" i="12"/>
  <c r="C1334" i="12"/>
  <c r="C1333" i="12"/>
  <c r="C1332" i="12"/>
  <c r="C1327" i="12"/>
  <c r="C1324" i="12"/>
  <c r="C1323" i="12"/>
  <c r="C1314" i="12"/>
  <c r="C1312" i="12"/>
  <c r="C1311" i="12"/>
  <c r="C1310" i="12"/>
  <c r="C1309" i="12"/>
  <c r="C1302" i="12"/>
  <c r="C1294" i="12"/>
  <c r="C1292" i="12"/>
  <c r="C1290" i="12"/>
  <c r="C1289" i="12"/>
  <c r="C1284" i="12"/>
  <c r="C1279" i="12"/>
  <c r="C1277" i="12"/>
  <c r="C1241" i="12"/>
  <c r="C1240" i="12"/>
  <c r="C1239" i="12"/>
  <c r="C1238" i="12"/>
  <c r="C1236" i="12"/>
  <c r="C1226" i="12"/>
  <c r="C1225" i="12"/>
  <c r="C1224" i="12"/>
  <c r="C1222" i="12"/>
  <c r="C1220" i="12"/>
  <c r="C1217" i="12"/>
  <c r="C1216" i="12"/>
  <c r="C1215" i="12"/>
  <c r="C1211" i="12"/>
  <c r="C1208" i="12"/>
  <c r="C1205" i="12"/>
  <c r="C1204" i="12"/>
  <c r="C1201" i="12"/>
  <c r="C1196" i="12"/>
  <c r="C1195" i="12"/>
  <c r="C1188" i="12"/>
  <c r="C1187" i="12"/>
  <c r="C1186" i="12"/>
  <c r="C1185" i="12"/>
  <c r="C1171" i="12"/>
  <c r="C1162" i="12"/>
  <c r="C1161" i="12"/>
  <c r="C1160" i="12"/>
  <c r="C1159" i="12"/>
  <c r="C1148" i="12"/>
  <c r="C1147" i="12"/>
  <c r="C1143" i="12"/>
  <c r="C1138" i="12"/>
  <c r="C1120" i="12"/>
  <c r="C1116" i="12"/>
  <c r="C1112" i="12"/>
  <c r="C1111" i="12"/>
  <c r="C1110" i="12"/>
  <c r="C1108" i="12"/>
  <c r="C1103" i="12"/>
  <c r="C1102" i="12"/>
  <c r="C1101" i="12"/>
  <c r="C1100" i="12"/>
  <c r="C1099" i="12"/>
  <c r="C1094" i="12"/>
  <c r="C1086" i="12"/>
  <c r="C1082" i="12"/>
  <c r="C1081" i="12"/>
  <c r="C1080" i="12"/>
  <c r="C1079" i="12"/>
  <c r="C1073" i="12"/>
  <c r="C1068" i="12"/>
  <c r="C1067" i="12"/>
  <c r="C1066" i="12"/>
  <c r="C1034" i="12"/>
  <c r="C1033" i="12"/>
  <c r="C1032" i="12"/>
  <c r="C1031" i="12"/>
  <c r="C1020" i="12"/>
  <c r="C1019" i="12"/>
  <c r="C1018" i="12"/>
  <c r="C1017" i="12"/>
  <c r="C1015" i="12"/>
  <c r="C1014" i="12"/>
  <c r="C993" i="12"/>
  <c r="C988" i="12"/>
  <c r="C980" i="12"/>
  <c r="C976" i="12"/>
  <c r="C975" i="12"/>
  <c r="C973" i="12"/>
  <c r="C972" i="12"/>
  <c r="C971" i="12"/>
  <c r="C970" i="12"/>
  <c r="C969" i="12"/>
  <c r="C967" i="12"/>
  <c r="C961" i="12"/>
  <c r="C957" i="12"/>
  <c r="C956" i="12"/>
  <c r="C949" i="12"/>
  <c r="C945" i="12"/>
  <c r="C943" i="12"/>
  <c r="C941" i="12"/>
  <c r="C940" i="12"/>
  <c r="C939" i="12"/>
  <c r="C938" i="12"/>
  <c r="C931" i="12"/>
  <c r="C927" i="12"/>
  <c r="C925" i="12"/>
  <c r="C924" i="12"/>
  <c r="C923" i="12"/>
  <c r="C919" i="12"/>
  <c r="C917" i="12"/>
  <c r="C916" i="12"/>
  <c r="C915" i="12"/>
  <c r="C913" i="12"/>
  <c r="C912" i="12"/>
  <c r="C911" i="12"/>
  <c r="C910" i="12"/>
  <c r="C906" i="12"/>
  <c r="C903" i="12"/>
  <c r="C898" i="12"/>
  <c r="C897" i="12"/>
  <c r="C896" i="12"/>
  <c r="C894" i="12"/>
  <c r="C893" i="12"/>
  <c r="C888" i="12"/>
  <c r="C887" i="12"/>
  <c r="C886" i="12"/>
  <c r="C885" i="12"/>
  <c r="C882" i="12"/>
  <c r="C880" i="12"/>
  <c r="C878" i="12"/>
  <c r="C869" i="12"/>
  <c r="C868" i="12"/>
  <c r="C867" i="12"/>
  <c r="C866" i="12"/>
  <c r="C864" i="12"/>
  <c r="C862" i="12"/>
  <c r="C861" i="12"/>
  <c r="C860" i="12"/>
  <c r="C859" i="12"/>
  <c r="C858" i="12"/>
  <c r="C857" i="12"/>
  <c r="C854" i="12"/>
  <c r="C853" i="12"/>
  <c r="C852" i="12"/>
  <c r="C851" i="12"/>
  <c r="C850" i="12"/>
  <c r="C849" i="12"/>
  <c r="C848" i="12"/>
  <c r="C847" i="12"/>
  <c r="C845" i="12"/>
  <c r="C843" i="12"/>
  <c r="C841" i="12"/>
  <c r="C839" i="12"/>
  <c r="C838" i="12"/>
  <c r="C837" i="12"/>
  <c r="C836" i="12"/>
  <c r="C835" i="12"/>
  <c r="C834" i="12"/>
  <c r="C820" i="12"/>
  <c r="C819" i="12"/>
  <c r="C811" i="12"/>
  <c r="C810" i="12"/>
  <c r="C809" i="12"/>
  <c r="C808" i="12"/>
  <c r="C807" i="12"/>
  <c r="C791" i="12"/>
  <c r="C786" i="12"/>
  <c r="C783" i="12"/>
  <c r="C781" i="12"/>
  <c r="C780" i="12"/>
  <c r="C775" i="12"/>
  <c r="C774" i="12"/>
  <c r="C773" i="12"/>
  <c r="C772" i="12"/>
  <c r="C770" i="12"/>
  <c r="C769" i="12"/>
  <c r="C768" i="12"/>
  <c r="C763" i="12"/>
  <c r="C761" i="12"/>
  <c r="C760" i="12"/>
  <c r="C759" i="12"/>
  <c r="C758" i="12"/>
  <c r="C757" i="12"/>
  <c r="C756" i="12"/>
  <c r="C754" i="12"/>
  <c r="C748" i="12"/>
  <c r="C747" i="12"/>
  <c r="C745" i="12"/>
  <c r="C744" i="12"/>
  <c r="C743" i="12"/>
  <c r="C742" i="12"/>
  <c r="C741" i="12"/>
  <c r="C740" i="12"/>
  <c r="C735" i="12"/>
  <c r="C734" i="12"/>
  <c r="C733" i="12"/>
  <c r="C732" i="12"/>
  <c r="C731" i="12"/>
  <c r="C730" i="12"/>
  <c r="C729" i="12"/>
  <c r="C728" i="12"/>
  <c r="C727" i="12"/>
  <c r="C725" i="12"/>
  <c r="C724" i="12"/>
  <c r="C723" i="12"/>
  <c r="C722" i="12"/>
  <c r="C721" i="12"/>
  <c r="C720" i="12"/>
  <c r="C718" i="12"/>
  <c r="C717" i="12"/>
  <c r="C715" i="12"/>
  <c r="C714" i="12"/>
  <c r="C713" i="12"/>
  <c r="C712" i="12"/>
  <c r="C711" i="12"/>
  <c r="C708" i="12"/>
  <c r="C707" i="12"/>
  <c r="C702" i="12"/>
  <c r="C700" i="12"/>
  <c r="C699" i="12"/>
  <c r="C697" i="12"/>
  <c r="C696" i="12"/>
  <c r="C695" i="12"/>
  <c r="C694" i="12"/>
  <c r="C693" i="12"/>
  <c r="C691" i="12"/>
  <c r="C690" i="12"/>
  <c r="C689" i="12"/>
  <c r="C688" i="12"/>
  <c r="C687" i="12"/>
  <c r="C686" i="12"/>
  <c r="C682" i="12"/>
  <c r="C676" i="12"/>
  <c r="C675" i="12"/>
  <c r="C672" i="12"/>
  <c r="C670" i="12"/>
  <c r="C667" i="12"/>
  <c r="C666" i="12"/>
  <c r="C656" i="12"/>
  <c r="C655" i="12"/>
  <c r="C654" i="12"/>
  <c r="C650" i="12"/>
  <c r="C647" i="12"/>
  <c r="C646" i="12"/>
  <c r="C645" i="12"/>
  <c r="C643" i="12"/>
  <c r="C642" i="12"/>
  <c r="C641" i="12"/>
  <c r="C639" i="12"/>
  <c r="C638" i="12"/>
  <c r="C637" i="12"/>
  <c r="C633" i="12"/>
  <c r="C631" i="12"/>
  <c r="C630" i="12"/>
  <c r="C629" i="12"/>
  <c r="C627" i="12"/>
  <c r="C626" i="12"/>
  <c r="C625" i="12"/>
  <c r="C624" i="12"/>
  <c r="C623" i="12"/>
  <c r="C622" i="12"/>
  <c r="C621" i="12"/>
  <c r="C618" i="12"/>
  <c r="C615" i="12"/>
  <c r="C614" i="12"/>
  <c r="C613" i="12"/>
  <c r="C612" i="12"/>
  <c r="C611" i="12"/>
  <c r="C608" i="12"/>
  <c r="C607" i="12"/>
  <c r="C606" i="12"/>
  <c r="C605" i="12"/>
  <c r="C604" i="12"/>
  <c r="C603" i="12"/>
  <c r="C600" i="12"/>
  <c r="C599" i="12"/>
  <c r="C598" i="12"/>
  <c r="C597" i="12"/>
  <c r="C596" i="12"/>
  <c r="C594" i="12"/>
  <c r="C593" i="12"/>
  <c r="C592" i="12"/>
  <c r="C589" i="12"/>
  <c r="C588" i="12"/>
  <c r="C587" i="12"/>
  <c r="C584" i="12"/>
  <c r="C583" i="12"/>
  <c r="C582" i="12"/>
  <c r="C581" i="12"/>
  <c r="C580" i="12"/>
  <c r="C577" i="12"/>
  <c r="C569" i="12"/>
  <c r="C568" i="12"/>
  <c r="C567" i="12"/>
  <c r="C566" i="12"/>
  <c r="C565" i="12"/>
  <c r="C564" i="12"/>
  <c r="C563" i="12"/>
  <c r="C562" i="12"/>
  <c r="C560" i="12"/>
  <c r="C559" i="12"/>
  <c r="C555" i="12"/>
  <c r="C554" i="12"/>
  <c r="C553" i="12"/>
  <c r="C551" i="12"/>
  <c r="C546" i="12"/>
  <c r="C545" i="12"/>
  <c r="C543" i="12"/>
  <c r="C542" i="12"/>
  <c r="C541" i="12"/>
  <c r="C537" i="12"/>
  <c r="C535" i="12"/>
  <c r="C534" i="12"/>
  <c r="C532" i="12"/>
  <c r="C531" i="12"/>
  <c r="C529" i="12"/>
  <c r="C528" i="12"/>
  <c r="C527" i="12"/>
  <c r="C526" i="12"/>
  <c r="C523" i="12"/>
  <c r="C522" i="12"/>
  <c r="C520" i="12"/>
  <c r="C519" i="12"/>
  <c r="C515" i="12"/>
  <c r="C513" i="12"/>
  <c r="C512" i="12"/>
  <c r="C511" i="12"/>
  <c r="C510" i="12"/>
  <c r="C509" i="12"/>
  <c r="C505" i="12"/>
  <c r="C496" i="12"/>
  <c r="C493" i="12"/>
  <c r="C492" i="12"/>
  <c r="C490" i="12"/>
  <c r="C489" i="12"/>
  <c r="C487" i="12"/>
  <c r="C486" i="12"/>
  <c r="C485" i="12"/>
  <c r="C484" i="12"/>
  <c r="C481" i="12"/>
  <c r="C480" i="12"/>
  <c r="C479" i="12"/>
  <c r="C478" i="12"/>
  <c r="C476" i="12"/>
  <c r="C475" i="12"/>
  <c r="C472" i="12"/>
  <c r="C470" i="12"/>
  <c r="C469" i="12"/>
  <c r="C464" i="12"/>
  <c r="C462" i="12"/>
  <c r="C461" i="12"/>
  <c r="C460" i="12"/>
  <c r="C459" i="12"/>
  <c r="C458" i="12"/>
  <c r="C457" i="12"/>
  <c r="C456" i="12"/>
  <c r="C455" i="12"/>
  <c r="C454" i="12"/>
  <c r="C453" i="12"/>
  <c r="C442" i="12"/>
  <c r="C440" i="12"/>
  <c r="C437" i="12"/>
  <c r="C436" i="12"/>
  <c r="C431" i="12"/>
  <c r="C429" i="12"/>
  <c r="C428" i="12"/>
  <c r="C426" i="12"/>
  <c r="C422" i="12"/>
  <c r="C421" i="12"/>
  <c r="C420" i="12"/>
  <c r="C419" i="12"/>
  <c r="C418" i="12"/>
  <c r="C416" i="12"/>
  <c r="C415" i="12"/>
  <c r="C412" i="12"/>
  <c r="C411" i="12"/>
  <c r="C410" i="12"/>
  <c r="C408" i="12"/>
  <c r="C407" i="12"/>
  <c r="C406" i="12"/>
  <c r="C404" i="12"/>
  <c r="C403" i="12"/>
  <c r="C402" i="12"/>
  <c r="C401" i="12"/>
  <c r="C400" i="12"/>
  <c r="C399" i="12"/>
  <c r="C387" i="12"/>
  <c r="C386" i="12"/>
  <c r="C385" i="12"/>
  <c r="C384" i="12"/>
  <c r="C381" i="12"/>
  <c r="C380" i="12"/>
  <c r="C379" i="12"/>
  <c r="C377" i="12"/>
  <c r="C376" i="12"/>
  <c r="C375" i="12"/>
  <c r="C361" i="12"/>
  <c r="C360" i="12"/>
  <c r="C359" i="12"/>
  <c r="C356" i="12"/>
  <c r="C354" i="12"/>
  <c r="C351" i="12"/>
  <c r="C350" i="12"/>
  <c r="C349" i="12"/>
  <c r="C342" i="12"/>
  <c r="C341" i="12"/>
  <c r="C340" i="12"/>
  <c r="C334" i="12"/>
  <c r="C333" i="12"/>
  <c r="C332" i="12"/>
  <c r="C331" i="12"/>
  <c r="C330" i="12"/>
  <c r="C329" i="12"/>
  <c r="C327" i="12"/>
  <c r="C325" i="12"/>
  <c r="C324" i="12"/>
  <c r="C320" i="12"/>
  <c r="C319" i="12"/>
  <c r="C317" i="12"/>
  <c r="C316" i="12"/>
  <c r="C315" i="12"/>
  <c r="C314" i="12"/>
  <c r="C313" i="12"/>
  <c r="C311" i="12"/>
  <c r="C310" i="12"/>
  <c r="C301" i="12"/>
  <c r="C299" i="12"/>
  <c r="C298" i="12"/>
  <c r="C293" i="12"/>
  <c r="C292" i="12"/>
  <c r="C291" i="12"/>
  <c r="C251" i="12"/>
  <c r="C250" i="12"/>
  <c r="C248" i="12"/>
  <c r="C247" i="12"/>
  <c r="C246" i="12"/>
  <c r="C243" i="12"/>
  <c r="C242" i="12"/>
  <c r="C241" i="12"/>
  <c r="C239" i="12"/>
  <c r="C238" i="12"/>
  <c r="C237" i="12"/>
  <c r="C235" i="12"/>
  <c r="C234" i="12"/>
  <c r="C233" i="12"/>
  <c r="C225" i="12"/>
  <c r="C222" i="12"/>
  <c r="C221" i="12"/>
  <c r="C220" i="12"/>
  <c r="C213" i="12"/>
  <c r="C211" i="12"/>
  <c r="C208" i="12"/>
  <c r="C207" i="12"/>
  <c r="C206" i="12"/>
  <c r="C205" i="12"/>
  <c r="C201" i="12"/>
  <c r="C200" i="12"/>
  <c r="C199" i="12"/>
  <c r="C198" i="12"/>
  <c r="C194" i="12"/>
  <c r="C193" i="12"/>
  <c r="C192" i="12"/>
  <c r="C191" i="12"/>
  <c r="C188" i="12"/>
  <c r="C187" i="12"/>
  <c r="C186" i="12"/>
  <c r="C185" i="12"/>
  <c r="C184" i="12"/>
  <c r="C183" i="12"/>
  <c r="C180" i="12"/>
  <c r="C179" i="12"/>
  <c r="C178" i="12"/>
  <c r="C177" i="12"/>
  <c r="C175" i="12"/>
  <c r="C174" i="12"/>
  <c r="C173" i="12"/>
  <c r="C172" i="12"/>
  <c r="C171" i="12"/>
  <c r="C170" i="12"/>
  <c r="C169" i="12"/>
  <c r="C167" i="12"/>
  <c r="C166" i="12"/>
  <c r="C165" i="12"/>
  <c r="C164" i="12"/>
  <c r="C159" i="12"/>
  <c r="C158" i="12"/>
  <c r="C157" i="12"/>
  <c r="C154" i="12"/>
  <c r="C152" i="12"/>
  <c r="C150" i="12"/>
  <c r="C142" i="12"/>
  <c r="C137" i="12"/>
  <c r="C136" i="12"/>
  <c r="C135" i="12"/>
  <c r="C134" i="12"/>
  <c r="C129" i="12"/>
  <c r="C128" i="12"/>
  <c r="C127" i="12"/>
  <c r="C126" i="12"/>
  <c r="C119" i="12"/>
  <c r="C118" i="12"/>
  <c r="C117" i="12"/>
  <c r="C116" i="12"/>
  <c r="C114" i="12"/>
  <c r="C113" i="12"/>
  <c r="C109" i="12"/>
  <c r="C108" i="12"/>
  <c r="C107" i="12"/>
  <c r="C87" i="12"/>
  <c r="C86" i="12"/>
  <c r="C85" i="12"/>
  <c r="C75" i="12"/>
  <c r="C74" i="12"/>
  <c r="C73" i="12"/>
  <c r="C72" i="12"/>
  <c r="C70" i="12"/>
  <c r="C68" i="12"/>
  <c r="C67" i="12"/>
  <c r="C66" i="12"/>
  <c r="C64" i="12"/>
  <c r="C63" i="12"/>
  <c r="C62" i="12"/>
  <c r="C59" i="12"/>
  <c r="C53" i="12"/>
  <c r="C52" i="12"/>
  <c r="C51" i="12"/>
  <c r="C50" i="12"/>
  <c r="C47" i="12"/>
  <c r="C41" i="12"/>
  <c r="C40" i="12"/>
  <c r="C39" i="12"/>
  <c r="C38" i="12"/>
  <c r="C37" i="12"/>
  <c r="C35" i="12"/>
  <c r="C34" i="12"/>
  <c r="C33" i="12"/>
  <c r="C32" i="12"/>
  <c r="C31" i="12"/>
  <c r="C30" i="12"/>
  <c r="C29" i="12"/>
  <c r="C28" i="12"/>
  <c r="C6" i="12" s="1"/>
  <c r="C24" i="12"/>
  <c r="C23" i="12"/>
  <c r="C21" i="12"/>
  <c r="C20" i="12"/>
  <c r="C19" i="12"/>
  <c r="C18" i="12"/>
  <c r="C17" i="12"/>
  <c r="C16" i="12"/>
  <c r="C15" i="12"/>
  <c r="C11" i="12"/>
  <c r="C9" i="12"/>
  <c r="C8" i="12"/>
  <c r="C7" i="12"/>
  <c r="E1370" i="16"/>
  <c r="E1364" i="16"/>
  <c r="E1361" i="16"/>
  <c r="E1357" i="16"/>
  <c r="D1352" i="16"/>
  <c r="E1352" i="16" s="1"/>
  <c r="E1351" i="16" s="1"/>
  <c r="E1350" i="16" s="1"/>
  <c r="D1351" i="16"/>
  <c r="D1350" i="16" s="1"/>
  <c r="D1349" i="16"/>
  <c r="D1378" i="16" s="1"/>
  <c r="E1378" i="16" s="1"/>
  <c r="D1347" i="16"/>
  <c r="E1311" i="16"/>
  <c r="E1310" i="16"/>
  <c r="E1294" i="16"/>
  <c r="E1290" i="16"/>
  <c r="E1277" i="16"/>
  <c r="E1347" i="16" s="1"/>
  <c r="E1222" i="16"/>
  <c r="E1220" i="16"/>
  <c r="E1204" i="16"/>
  <c r="E1161" i="16"/>
  <c r="E1160" i="16"/>
  <c r="E1159" i="16"/>
  <c r="E1102" i="16"/>
  <c r="E1101" i="16"/>
  <c r="E1100" i="16"/>
  <c r="E1081" i="16"/>
  <c r="E1080" i="16"/>
  <c r="E1034" i="16"/>
  <c r="E973" i="16"/>
  <c r="E972" i="16"/>
  <c r="E971" i="16"/>
  <c r="E970" i="16"/>
  <c r="E940" i="16"/>
  <c r="E939" i="16"/>
  <c r="E938" i="16"/>
  <c r="E912" i="16"/>
  <c r="E911" i="16"/>
  <c r="E910" i="16"/>
  <c r="E887" i="16"/>
  <c r="E886" i="16"/>
  <c r="E864" i="16"/>
  <c r="E862" i="16"/>
  <c r="E861" i="16"/>
  <c r="E860" i="16"/>
  <c r="E859" i="16"/>
  <c r="E858" i="16"/>
  <c r="E857" i="16"/>
  <c r="E845" i="16"/>
  <c r="E843" i="16"/>
  <c r="E841" i="16"/>
  <c r="E838" i="16"/>
  <c r="E837" i="16"/>
  <c r="E836" i="16"/>
  <c r="E780" i="16"/>
  <c r="E773" i="16"/>
  <c r="E772" i="16"/>
  <c r="E769" i="16"/>
  <c r="E768" i="16"/>
  <c r="E760" i="16"/>
  <c r="E759" i="16"/>
  <c r="E758" i="16"/>
  <c r="E729" i="16"/>
  <c r="E727" i="16"/>
  <c r="E717" i="16"/>
  <c r="E714" i="16"/>
  <c r="E712" i="16"/>
  <c r="E690" i="16"/>
  <c r="E689" i="16"/>
  <c r="E688" i="16"/>
  <c r="E687" i="16"/>
  <c r="E686" i="16"/>
  <c r="E676" i="16"/>
  <c r="E675" i="16"/>
  <c r="E667" i="16"/>
  <c r="E666" i="16"/>
  <c r="E638" i="16"/>
  <c r="E637" i="16"/>
  <c r="E583" i="16"/>
  <c r="E582" i="16"/>
  <c r="E577" i="16"/>
  <c r="E569" i="16"/>
  <c r="E568" i="16"/>
  <c r="E567" i="16"/>
  <c r="E560" i="16"/>
  <c r="E555" i="16"/>
  <c r="E528" i="16"/>
  <c r="E527" i="16"/>
  <c r="E523" i="16"/>
  <c r="E513" i="16"/>
  <c r="E511" i="16"/>
  <c r="E510" i="16"/>
  <c r="E486" i="16"/>
  <c r="E485" i="16"/>
  <c r="E457" i="16"/>
  <c r="E456" i="16"/>
  <c r="E455" i="16"/>
  <c r="E454" i="16"/>
  <c r="E453" i="16"/>
  <c r="E442" i="16"/>
  <c r="E440" i="16"/>
  <c r="E437" i="16"/>
  <c r="E436" i="16"/>
  <c r="E429" i="16"/>
  <c r="E428" i="16"/>
  <c r="E420" i="16"/>
  <c r="E418" i="16"/>
  <c r="E416" i="16"/>
  <c r="E412" i="16"/>
  <c r="E411" i="16"/>
  <c r="E407" i="16"/>
  <c r="E403" i="16"/>
  <c r="E402" i="16"/>
  <c r="E401" i="16"/>
  <c r="E376" i="16"/>
  <c r="E375" i="16"/>
  <c r="E350" i="16"/>
  <c r="E349" i="16"/>
  <c r="E315" i="16"/>
  <c r="E314" i="16"/>
  <c r="E310" i="16"/>
  <c r="E246" i="16"/>
  <c r="E234" i="16"/>
  <c r="E233" i="16"/>
  <c r="E226" i="16"/>
  <c r="E214" i="16"/>
  <c r="E213" i="16"/>
  <c r="E206" i="16"/>
  <c r="E205" i="16"/>
  <c r="E199" i="16"/>
  <c r="E194" i="16"/>
  <c r="E193" i="16"/>
  <c r="E192" i="16"/>
  <c r="E187" i="16"/>
  <c r="E186" i="16"/>
  <c r="E185" i="16"/>
  <c r="E179" i="16"/>
  <c r="E178" i="16"/>
  <c r="E172" i="16"/>
  <c r="E171" i="16"/>
  <c r="E167" i="16"/>
  <c r="E165" i="16"/>
  <c r="E136" i="16"/>
  <c r="E129" i="16"/>
  <c r="E127" i="16"/>
  <c r="E126" i="16"/>
  <c r="E119" i="16"/>
  <c r="E118" i="16"/>
  <c r="E117" i="16"/>
  <c r="E87" i="16"/>
  <c r="E86" i="16"/>
  <c r="E85" i="16"/>
  <c r="E63" i="16"/>
  <c r="E62" i="16"/>
  <c r="E59" i="16"/>
  <c r="E53" i="16"/>
  <c r="E51" i="16"/>
  <c r="E40" i="16"/>
  <c r="E39" i="16"/>
  <c r="E38" i="16"/>
  <c r="E30" i="16"/>
  <c r="E29" i="16"/>
  <c r="E28" i="16"/>
  <c r="E20" i="16"/>
  <c r="E19" i="16"/>
  <c r="E8" i="16"/>
  <c r="E7" i="16"/>
  <c r="E6" i="16"/>
  <c r="D32" i="15"/>
  <c r="D26" i="15"/>
  <c r="D23" i="15"/>
  <c r="D19" i="15"/>
  <c r="C14" i="15"/>
  <c r="C5" i="15" s="1"/>
  <c r="C6" i="15"/>
  <c r="D6" i="15" s="1"/>
  <c r="B6" i="15"/>
  <c r="B5" i="15" s="1"/>
  <c r="D8" i="8"/>
  <c r="D5" i="8"/>
  <c r="D12" i="9"/>
  <c r="D6" i="9" s="1"/>
  <c r="E9" i="7"/>
  <c r="E16" i="7" s="1"/>
  <c r="D42" i="5"/>
  <c r="C42" i="5"/>
  <c r="C46" i="5" s="1"/>
  <c r="D41" i="5"/>
  <c r="D40" i="5"/>
  <c r="D39" i="5"/>
  <c r="D38" i="5"/>
  <c r="C37" i="5"/>
  <c r="D37" i="5" s="1"/>
  <c r="B36" i="5"/>
  <c r="D35" i="5"/>
  <c r="C34" i="5"/>
  <c r="D34" i="5" s="1"/>
  <c r="B34" i="5"/>
  <c r="C27" i="5"/>
  <c r="B26" i="5"/>
  <c r="C26" i="5" s="1"/>
  <c r="D25" i="5"/>
  <c r="D24" i="5"/>
  <c r="B24" i="5"/>
  <c r="C7" i="5"/>
  <c r="C6" i="5" s="1"/>
  <c r="C5" i="5" s="1"/>
  <c r="B7" i="5"/>
  <c r="B6" i="5" s="1"/>
  <c r="B5" i="5" s="1"/>
  <c r="B46" i="5" s="1"/>
  <c r="D23" i="4"/>
  <c r="D20" i="4"/>
  <c r="D16" i="4"/>
  <c r="D12" i="4"/>
  <c r="C12" i="4"/>
  <c r="C11" i="4"/>
  <c r="D11" i="4" s="1"/>
  <c r="B11" i="4"/>
  <c r="B5" i="4" s="1"/>
  <c r="B26" i="4" s="1"/>
  <c r="C15" i="2"/>
  <c r="E14" i="2"/>
  <c r="E13" i="2"/>
  <c r="E12" i="2"/>
  <c r="E11" i="2"/>
  <c r="E10" i="2"/>
  <c r="D10" i="2"/>
  <c r="E9" i="2"/>
  <c r="E8" i="2"/>
  <c r="E7" i="2"/>
  <c r="D6" i="2"/>
  <c r="E6" i="2" s="1"/>
  <c r="B6" i="2"/>
  <c r="B15" i="2" s="1"/>
  <c r="E5" i="2"/>
  <c r="E15" i="2" s="1"/>
  <c r="D5" i="2"/>
  <c r="D15" i="2" s="1"/>
  <c r="C16" i="1"/>
  <c r="D14" i="1"/>
  <c r="E14" i="1" s="1"/>
  <c r="E11" i="1"/>
  <c r="D10" i="1"/>
  <c r="E10" i="1" s="1"/>
  <c r="C10" i="1"/>
  <c r="E9" i="1"/>
  <c r="D9" i="1"/>
  <c r="D6" i="1"/>
  <c r="E6" i="1" s="1"/>
  <c r="B6" i="1"/>
  <c r="B16" i="1" s="1"/>
  <c r="D5" i="5" l="1"/>
  <c r="D46" i="5"/>
  <c r="D5" i="15"/>
  <c r="D16" i="1"/>
  <c r="E16" i="1" s="1"/>
  <c r="D14" i="15"/>
  <c r="E1349" i="16"/>
  <c r="C5" i="4"/>
  <c r="D5" i="4" l="1"/>
  <c r="C26" i="4"/>
  <c r="D26" i="4" s="1"/>
</calcChain>
</file>

<file path=xl/sharedStrings.xml><?xml version="1.0" encoding="utf-8"?>
<sst xmlns="http://schemas.openxmlformats.org/spreadsheetml/2006/main" count="5165" uniqueCount="1371">
  <si>
    <t>附表1：</t>
  </si>
  <si>
    <t>2020年市级一般公共预算收入调整方案（草案）</t>
  </si>
  <si>
    <t>单位：万元</t>
  </si>
  <si>
    <t>项目</t>
  </si>
  <si>
    <t>年初预算数</t>
  </si>
  <si>
    <t>年初新增一般债券收入计划</t>
  </si>
  <si>
    <t>调整预算数</t>
  </si>
  <si>
    <t>变动情况</t>
  </si>
  <si>
    <t>一、一般公共预算地方收入</t>
  </si>
  <si>
    <t>二、上级补助收入</t>
  </si>
  <si>
    <t>返还性收入</t>
  </si>
  <si>
    <t>一般性转移支付收入</t>
  </si>
  <si>
    <t>专项转移支付收入</t>
  </si>
  <si>
    <t>三、新增一般债务转贷收入</t>
  </si>
  <si>
    <t>其中：市本级</t>
  </si>
  <si>
    <t>四、区上解收入</t>
  </si>
  <si>
    <t>五、调入预算稳定调节基金</t>
  </si>
  <si>
    <t>六、调入资金</t>
  </si>
  <si>
    <t>七、上年结转</t>
  </si>
  <si>
    <t>一般公共预算收入合计</t>
  </si>
  <si>
    <t>备注：专项转移支付收入中含直达资金21119万元。</t>
  </si>
  <si>
    <t>附表2：</t>
  </si>
  <si>
    <t>2020年市级一般公共预算支出调整方案（草案）</t>
  </si>
  <si>
    <t>年初新增一般债券支出计划</t>
  </si>
  <si>
    <t>一、一般公共预算市本级支出</t>
  </si>
  <si>
    <t>二、上解支出</t>
  </si>
  <si>
    <t>体制上解</t>
  </si>
  <si>
    <t>专项上解</t>
  </si>
  <si>
    <t>三、地方政府一般债务支出</t>
  </si>
  <si>
    <t>四、补助区县支出</t>
  </si>
  <si>
    <t>五、补充预算稳定调节基金</t>
  </si>
  <si>
    <t>六、调出资金</t>
  </si>
  <si>
    <t>七、置换债券还本付息支出</t>
  </si>
  <si>
    <t>八、结转下年支出</t>
  </si>
  <si>
    <t>一般公共预算支出合计</t>
  </si>
  <si>
    <t>附表3：</t>
  </si>
  <si>
    <t>2020年市级政府性基金收入调整方案（草案）</t>
  </si>
  <si>
    <t>项 目</t>
  </si>
  <si>
    <t>预算数</t>
  </si>
  <si>
    <t>一、本级收入</t>
  </si>
  <si>
    <t>1、散装水泥专项资金收入</t>
  </si>
  <si>
    <t>2、新型墙体材料专项基金收入</t>
  </si>
  <si>
    <t>3、城市公用事业附加收入</t>
  </si>
  <si>
    <t>4、国有土地收益基金收入</t>
  </si>
  <si>
    <t>5、农业土地开发资金收入</t>
  </si>
  <si>
    <t>6、国有土地使用权出让收入</t>
  </si>
  <si>
    <t xml:space="preserve">      土地出让价款收入</t>
  </si>
  <si>
    <t xml:space="preserve">      补缴的土地价款</t>
  </si>
  <si>
    <t xml:space="preserve">      其他土地出让收入</t>
  </si>
  <si>
    <t>7、小型水库移民扶助基金收入</t>
  </si>
  <si>
    <t>8、城市基础设施配套费收入</t>
  </si>
  <si>
    <t>9、车辆通行费</t>
  </si>
  <si>
    <t>10、污水处理费收入</t>
  </si>
  <si>
    <t>11、其他政府性基金收入</t>
  </si>
  <si>
    <t>其中：抗疫特别国债转移支付收入</t>
  </si>
  <si>
    <t>三、下级上解收入</t>
  </si>
  <si>
    <t>四、专项债务收入</t>
  </si>
  <si>
    <t>五、调入资金</t>
  </si>
  <si>
    <t>六、上年结转</t>
  </si>
  <si>
    <t>收入合计</t>
  </si>
  <si>
    <t>附表4：</t>
  </si>
  <si>
    <t xml:space="preserve">  2020年市级政府性基金支出调整方案（草案）</t>
  </si>
  <si>
    <t xml:space="preserve">     </t>
  </si>
  <si>
    <t>备注</t>
  </si>
  <si>
    <t>一、本级支出</t>
  </si>
  <si>
    <t>1、城乡社区支出</t>
  </si>
  <si>
    <t xml:space="preserve">    国有土地使用权出让收入安排的支出</t>
  </si>
  <si>
    <t xml:space="preserve">      征地和拆迁补偿支出</t>
  </si>
  <si>
    <t xml:space="preserve">      土地开发支出</t>
  </si>
  <si>
    <t xml:space="preserve">      城市建设支出</t>
  </si>
  <si>
    <t xml:space="preserve">      补助被征地农民支出</t>
  </si>
  <si>
    <t xml:space="preserve">      土地出让业务支出</t>
  </si>
  <si>
    <t xml:space="preserve">      支付破产或改制企业职工安置费</t>
  </si>
  <si>
    <t xml:space="preserve">      公共租赁住房支出</t>
  </si>
  <si>
    <t xml:space="preserve">      其他国有土地使用权出让收入安排的支出</t>
  </si>
  <si>
    <t xml:space="preserve">    城市公用事业附加安排的支出</t>
  </si>
  <si>
    <t xml:space="preserve">      其他城市公用事业附加安排的支出</t>
  </si>
  <si>
    <t xml:space="preserve">    国有土地收益基金支出</t>
  </si>
  <si>
    <t>　    其他国有土地收益基金支出</t>
  </si>
  <si>
    <t xml:space="preserve">    农业土地开发资金支出</t>
  </si>
  <si>
    <t xml:space="preserve">   土地储备专项债券收入安排的支出</t>
  </si>
  <si>
    <t xml:space="preserve">       征地和拆迁补偿支出</t>
  </si>
  <si>
    <t xml:space="preserve">       其他土地储备专项债券收入安排的支出</t>
  </si>
  <si>
    <t xml:space="preserve">    城市基础设施配套费安排的支出</t>
  </si>
  <si>
    <t xml:space="preserve">      其他城市基础设施配套费安排的支出</t>
  </si>
  <si>
    <t xml:space="preserve">   污水处理费相关支出</t>
  </si>
  <si>
    <t xml:space="preserve">     其他污水处理费相关支出</t>
  </si>
  <si>
    <t>2、交通运输支出</t>
  </si>
  <si>
    <t xml:space="preserve">    车辆通行费及对应专项债务收入安排的支出</t>
  </si>
  <si>
    <t xml:space="preserve">      其他车辆通行费安排的支出</t>
  </si>
  <si>
    <t>3、资源勘探信息等支出</t>
  </si>
  <si>
    <t xml:space="preserve">    新型墙体材料专项基金支出</t>
  </si>
  <si>
    <t xml:space="preserve">      其他新型墙体材料专项基金支出</t>
  </si>
  <si>
    <t>4、其他支出</t>
  </si>
  <si>
    <t xml:space="preserve">    其他政府性基金及对应专项债务收入安排的支出</t>
  </si>
  <si>
    <t xml:space="preserve">    其他政府性基金支出</t>
  </si>
  <si>
    <t>5、抗疫特别国债安排的支出</t>
  </si>
  <si>
    <t xml:space="preserve">  抗疫特别国债安排的支出</t>
  </si>
  <si>
    <t>二、补助区县支出</t>
  </si>
  <si>
    <t>其中：抗疫特别国债转移支付支出</t>
  </si>
  <si>
    <t>三、地方政府专项债务转贷支出</t>
  </si>
  <si>
    <t>四、调出资金</t>
  </si>
  <si>
    <t>五、上级专项转移支付</t>
  </si>
  <si>
    <t>六、置换债券付息支出</t>
  </si>
  <si>
    <t>七、结转下年</t>
  </si>
  <si>
    <t>支出合计</t>
  </si>
  <si>
    <t>附表5：</t>
  </si>
  <si>
    <t>2020年市本级社会保险基金预算（调整）总表</t>
  </si>
  <si>
    <t>项        目</t>
  </si>
  <si>
    <t>合计</t>
  </si>
  <si>
    <t>企业职工基本养老保险基金</t>
  </si>
  <si>
    <t>机关事业养老保险基金</t>
  </si>
  <si>
    <t>失业保险基金</t>
  </si>
  <si>
    <t>职工基本医疗(生育）保险基金</t>
  </si>
  <si>
    <t>工伤保险基金</t>
  </si>
  <si>
    <t>年初预算</t>
  </si>
  <si>
    <t>调整预算</t>
  </si>
  <si>
    <t>一、上年结余</t>
  </si>
  <si>
    <t>二、本年收入</t>
  </si>
  <si>
    <t xml:space="preserve">    其中： 1、保险费收入</t>
  </si>
  <si>
    <t xml:space="preserve">           2、利息收入</t>
  </si>
  <si>
    <t xml:space="preserve">           3、财政补贴收入</t>
  </si>
  <si>
    <t xml:space="preserve">           4、其他收入</t>
  </si>
  <si>
    <t xml:space="preserve">           5、转移收入</t>
  </si>
  <si>
    <t xml:space="preserve">           6、上级补助收入</t>
  </si>
  <si>
    <t xml:space="preserve">           7、下级上解收入</t>
  </si>
  <si>
    <t>三、本年支出</t>
  </si>
  <si>
    <t xml:space="preserve">    其中： 1、社会保险待遇支出</t>
  </si>
  <si>
    <t xml:space="preserve">           2、其他支出</t>
  </si>
  <si>
    <t xml:space="preserve">           3、转移支出</t>
  </si>
  <si>
    <t xml:space="preserve">           4、补助下级支出</t>
  </si>
  <si>
    <t xml:space="preserve">           5、上解上级支出</t>
  </si>
  <si>
    <t>四、本年收支结余</t>
  </si>
  <si>
    <t>五、年末滚存结余</t>
  </si>
  <si>
    <t>注：企业职工基本养老保险基金实行省级统筹，不在此次预算调整范围内。</t>
  </si>
  <si>
    <t>附表6：</t>
  </si>
  <si>
    <t>2020年市本级一般公共预算调整项目表（草案）</t>
  </si>
  <si>
    <t>项目名称</t>
  </si>
  <si>
    <t>实施单位</t>
  </si>
  <si>
    <t>政府经济分类科目</t>
  </si>
  <si>
    <t>项目内容与资金安排情况说明</t>
  </si>
  <si>
    <r>
      <rPr>
        <b/>
        <sz val="12"/>
        <color theme="1"/>
        <rFont val="Times New Roman"/>
        <family val="1"/>
      </rPr>
      <t>2020</t>
    </r>
    <r>
      <rPr>
        <b/>
        <sz val="12"/>
        <color theme="1"/>
        <rFont val="宋体"/>
        <family val="3"/>
        <charset val="134"/>
      </rPr>
      <t>年预算调整安排数</t>
    </r>
  </si>
  <si>
    <t>2020年职教幼教补贴</t>
  </si>
  <si>
    <t>国资委</t>
  </si>
  <si>
    <t>2089901-其他社会保障和就业支出</t>
  </si>
  <si>
    <r>
      <t>根据湘财国预企指[2018]1</t>
    </r>
    <r>
      <rPr>
        <sz val="11"/>
        <color rgb="FF000000"/>
        <rFont val="宋体"/>
        <family val="3"/>
        <charset val="134"/>
      </rPr>
      <t>号文，从</t>
    </r>
    <r>
      <rPr>
        <sz val="11"/>
        <color rgb="FF000000"/>
        <rFont val="Times New Roman"/>
        <family val="1"/>
      </rPr>
      <t>2017</t>
    </r>
    <r>
      <rPr>
        <sz val="11"/>
        <color rgb="FF000000"/>
        <rFont val="宋体"/>
        <family val="3"/>
        <charset val="134"/>
      </rPr>
      <t>年开始，国有企业职教幼教退休教师生活补贴财政分担原则发生变化，中央企业和省属企业补</t>
    </r>
    <r>
      <rPr>
        <sz val="11"/>
        <color rgb="FF000000"/>
        <rFont val="Times New Roman"/>
        <family val="1"/>
      </rPr>
      <t>助资金由省级财政统筹安排，市县企业的补助资金由原来地方负担50%</t>
    </r>
    <r>
      <rPr>
        <sz val="11"/>
        <color rgb="FF000000"/>
        <rFont val="宋体"/>
        <family val="3"/>
        <charset val="134"/>
      </rPr>
      <t>改为全部由地方负担。</t>
    </r>
    <r>
      <rPr>
        <sz val="11"/>
        <color rgb="FF000000"/>
        <rFont val="Times New Roman"/>
        <family val="1"/>
      </rPr>
      <t>2020</t>
    </r>
    <r>
      <rPr>
        <sz val="11"/>
        <color rgb="FF000000"/>
        <rFont val="宋体"/>
        <family val="3"/>
        <charset val="134"/>
      </rPr>
      <t>年，省对</t>
    </r>
    <r>
      <rPr>
        <sz val="11"/>
        <color rgb="FF000000"/>
        <rFont val="Times New Roman"/>
        <family val="1"/>
      </rPr>
      <t>2017</t>
    </r>
    <r>
      <rPr>
        <sz val="11"/>
        <color rgb="FF000000"/>
        <rFont val="宋体"/>
        <family val="3"/>
        <charset val="134"/>
      </rPr>
      <t>、</t>
    </r>
    <r>
      <rPr>
        <sz val="11"/>
        <color rgb="FF000000"/>
        <rFont val="Times New Roman"/>
        <family val="1"/>
      </rPr>
      <t>2018</t>
    </r>
    <r>
      <rPr>
        <sz val="11"/>
        <color rgb="FF000000"/>
        <rFont val="宋体"/>
        <family val="3"/>
        <charset val="134"/>
      </rPr>
      <t>年已下达的中央财政补助资金</t>
    </r>
    <r>
      <rPr>
        <sz val="11"/>
        <color rgb="FF000000"/>
        <rFont val="Times New Roman"/>
        <family val="1"/>
      </rPr>
      <t>77.13</t>
    </r>
    <r>
      <rPr>
        <sz val="11"/>
        <color rgb="FF000000"/>
        <rFont val="宋体"/>
        <family val="3"/>
        <charset val="134"/>
      </rPr>
      <t>万元予以收回，收回部分需由市级财政负担。安排</t>
    </r>
    <r>
      <rPr>
        <sz val="11"/>
        <color rgb="FF000000"/>
        <rFont val="Times New Roman"/>
        <family val="1"/>
      </rPr>
      <t>77.13</t>
    </r>
    <r>
      <rPr>
        <sz val="11"/>
        <color rgb="FF000000"/>
        <rFont val="宋体"/>
        <family val="3"/>
        <charset val="134"/>
      </rPr>
      <t>万元。</t>
    </r>
  </si>
  <si>
    <t>消防支队“五合一”扩建项目费用</t>
  </si>
  <si>
    <t>市消防支队</t>
  </si>
  <si>
    <t>2240204-消防应急救援</t>
  </si>
  <si>
    <r>
      <t>根据《湖南省人民政府2019</t>
    </r>
    <r>
      <rPr>
        <sz val="11"/>
        <color rgb="FF000000"/>
        <rFont val="宋体"/>
        <family val="3"/>
        <charset val="134"/>
      </rPr>
      <t>年度消防工作责任状》、《益阳市人民政府常务会议纪要》</t>
    </r>
    <r>
      <rPr>
        <sz val="11"/>
        <color rgb="FF000000"/>
        <rFont val="Times New Roman"/>
        <family val="1"/>
      </rPr>
      <t>(2019</t>
    </r>
    <r>
      <rPr>
        <sz val="11"/>
        <color rgb="FF000000"/>
        <rFont val="宋体"/>
        <family val="3"/>
        <charset val="134"/>
      </rPr>
      <t>年第</t>
    </r>
    <r>
      <rPr>
        <sz val="11"/>
        <color rgb="FF000000"/>
        <rFont val="Times New Roman"/>
        <family val="1"/>
      </rPr>
      <t>34</t>
    </r>
    <r>
      <rPr>
        <sz val="11"/>
        <color rgb="FF000000"/>
        <rFont val="宋体"/>
        <family val="3"/>
        <charset val="134"/>
      </rPr>
      <t>次）、《益阳市发展和改革委员会关于同意将市消防指挥中心</t>
    </r>
    <r>
      <rPr>
        <sz val="11"/>
        <color rgb="FF000000"/>
        <rFont val="宋体"/>
        <family val="3"/>
        <charset val="134"/>
      </rPr>
      <t>“</t>
    </r>
    <r>
      <rPr>
        <sz val="11"/>
        <color rgb="FF000000"/>
        <rFont val="Times New Roman"/>
        <family val="1"/>
      </rPr>
      <t>五合一</t>
    </r>
    <r>
      <rPr>
        <sz val="11"/>
        <color rgb="FF000000"/>
        <rFont val="宋体"/>
        <family val="3"/>
        <charset val="134"/>
      </rPr>
      <t>”</t>
    </r>
    <r>
      <rPr>
        <sz val="11"/>
        <color rgb="FF000000"/>
        <rFont val="Times New Roman"/>
        <family val="1"/>
      </rPr>
      <t>建设工程纳入2019</t>
    </r>
    <r>
      <rPr>
        <sz val="11"/>
        <color rgb="FF000000"/>
        <rFont val="宋体"/>
        <family val="3"/>
        <charset val="134"/>
      </rPr>
      <t>年重点建设项目的复函》等文件，市消防救援支队</t>
    </r>
    <r>
      <rPr>
        <sz val="11"/>
        <color rgb="FF000000"/>
        <rFont val="宋体"/>
        <family val="3"/>
        <charset val="134"/>
      </rPr>
      <t>“</t>
    </r>
    <r>
      <rPr>
        <sz val="11"/>
        <color rgb="FF000000"/>
        <rFont val="Times New Roman"/>
        <family val="1"/>
      </rPr>
      <t>五合一</t>
    </r>
    <r>
      <rPr>
        <sz val="11"/>
        <color rgb="FF000000"/>
        <rFont val="宋体"/>
        <family val="3"/>
        <charset val="134"/>
      </rPr>
      <t>”</t>
    </r>
    <r>
      <rPr>
        <sz val="11"/>
        <color rgb="FF000000"/>
        <rFont val="Times New Roman"/>
        <family val="1"/>
      </rPr>
      <t>扩建项目土地报批相关费用需567</t>
    </r>
    <r>
      <rPr>
        <sz val="11"/>
        <color rgb="FF000000"/>
        <rFont val="宋体"/>
        <family val="3"/>
        <charset val="134"/>
      </rPr>
      <t>万元，资金主要用于建设城市应急救援基础设施，提升全市应急救援能力。安排</t>
    </r>
    <r>
      <rPr>
        <sz val="11"/>
        <color rgb="FF000000"/>
        <rFont val="Times New Roman"/>
        <family val="1"/>
      </rPr>
      <t>567</t>
    </r>
    <r>
      <rPr>
        <sz val="11"/>
        <color rgb="FF000000"/>
        <rFont val="宋体"/>
        <family val="3"/>
        <charset val="134"/>
      </rPr>
      <t>万元。</t>
    </r>
  </si>
  <si>
    <t>2020年中心城区社区基层公共服务（一门式）全覆盖建设及运行专项经费</t>
  </si>
  <si>
    <t>市委组织部</t>
  </si>
  <si>
    <t>2129901-其他城乡社区支出</t>
  </si>
  <si>
    <r>
      <t>根据分级负担原则，市县财政按每个村（社区）5</t>
    </r>
    <r>
      <rPr>
        <sz val="11"/>
        <color rgb="FF000000"/>
        <rFont val="宋体"/>
        <family val="3"/>
        <charset val="134"/>
      </rPr>
      <t>万元的标准，安排今年基层公共服务（一门式）全覆盖建设及运行专项经费，其中市财政主要负担中心城区社区部分费用。按市与区财政</t>
    </r>
    <r>
      <rPr>
        <sz val="11"/>
        <color rgb="FF000000"/>
        <rFont val="Times New Roman"/>
        <family val="1"/>
      </rPr>
      <t>4:6</t>
    </r>
    <r>
      <rPr>
        <sz val="11"/>
        <color rgb="FF000000"/>
        <rFont val="宋体"/>
        <family val="3"/>
        <charset val="134"/>
      </rPr>
      <t>负担原则，中心城区</t>
    </r>
    <r>
      <rPr>
        <sz val="11"/>
        <color rgb="FF000000"/>
        <rFont val="Times New Roman"/>
        <family val="1"/>
      </rPr>
      <t>97</t>
    </r>
    <r>
      <rPr>
        <sz val="11"/>
        <color rgb="FF000000"/>
        <rFont val="宋体"/>
        <family val="3"/>
        <charset val="134"/>
      </rPr>
      <t>个社区市本级共需安排经费</t>
    </r>
    <r>
      <rPr>
        <sz val="11"/>
        <color rgb="FF000000"/>
        <rFont val="Times New Roman"/>
        <family val="1"/>
      </rPr>
      <t>194</t>
    </r>
    <r>
      <rPr>
        <sz val="11"/>
        <color rgb="FF000000"/>
        <rFont val="宋体"/>
        <family val="3"/>
        <charset val="134"/>
      </rPr>
      <t>万元，安排</t>
    </r>
    <r>
      <rPr>
        <sz val="11"/>
        <color rgb="FF000000"/>
        <rFont val="Times New Roman"/>
        <family val="1"/>
      </rPr>
      <t>194</t>
    </r>
    <r>
      <rPr>
        <sz val="11"/>
        <color rgb="FF000000"/>
        <rFont val="宋体"/>
        <family val="3"/>
        <charset val="134"/>
      </rPr>
      <t>万元。</t>
    </r>
  </si>
  <si>
    <t>2020年市本级城镇独生子女父母奖励资金</t>
  </si>
  <si>
    <t>市卫健委</t>
  </si>
  <si>
    <t>2100717-计划生育服务</t>
  </si>
  <si>
    <r>
      <t>根据《湖南省完善城镇独生子女父母奖励办法若干规定》，从2014</t>
    </r>
    <r>
      <rPr>
        <sz val="11"/>
        <color rgb="FF000000"/>
        <rFont val="宋体"/>
        <family val="3"/>
        <charset val="134"/>
      </rPr>
      <t>年开始全省实施城镇独生子女父母奖励，退休后按</t>
    </r>
    <r>
      <rPr>
        <sz val="11"/>
        <color rgb="FF000000"/>
        <rFont val="Times New Roman"/>
        <family val="1"/>
      </rPr>
      <t>80</t>
    </r>
    <r>
      <rPr>
        <sz val="11"/>
        <color rgb="FF000000"/>
        <rFont val="宋体"/>
        <family val="3"/>
        <charset val="134"/>
      </rPr>
      <t>元</t>
    </r>
    <r>
      <rPr>
        <sz val="11"/>
        <color rgb="FF000000"/>
        <rFont val="Times New Roman"/>
        <family val="1"/>
      </rPr>
      <t>/</t>
    </r>
    <r>
      <rPr>
        <sz val="11"/>
        <color rgb="FF000000"/>
        <rFont val="宋体"/>
        <family val="3"/>
        <charset val="134"/>
      </rPr>
      <t>人、月随养老金发放，年人均发放</t>
    </r>
    <r>
      <rPr>
        <sz val="11"/>
        <color rgb="FF000000"/>
        <rFont val="Times New Roman"/>
        <family val="1"/>
      </rPr>
      <t>960</t>
    </r>
    <r>
      <rPr>
        <sz val="11"/>
        <color rgb="FF000000"/>
        <rFont val="宋体"/>
        <family val="3"/>
        <charset val="134"/>
      </rPr>
      <t>元。在市级参保的，由省市财政各负担</t>
    </r>
    <r>
      <rPr>
        <sz val="11"/>
        <color rgb="FF000000"/>
        <rFont val="Times New Roman"/>
        <family val="1"/>
      </rPr>
      <t>50%</t>
    </r>
    <r>
      <rPr>
        <sz val="11"/>
        <color rgb="FF000000"/>
        <rFont val="宋体"/>
        <family val="3"/>
        <charset val="134"/>
      </rPr>
      <t>，其中国有企业由市财政全额负担；在县区级参保的，由省及县区级财政负担；未参保居民由省市区共同负担。</t>
    </r>
    <r>
      <rPr>
        <sz val="11"/>
        <color rgb="FF000000"/>
        <rFont val="Times New Roman"/>
        <family val="1"/>
      </rPr>
      <t>2019</t>
    </r>
    <r>
      <rPr>
        <sz val="11"/>
        <color rgb="FF000000"/>
        <rFont val="宋体"/>
        <family val="3"/>
        <charset val="134"/>
      </rPr>
      <t>年年初预算安排</t>
    </r>
    <r>
      <rPr>
        <sz val="11"/>
        <color rgb="FF000000"/>
        <rFont val="Times New Roman"/>
        <family val="1"/>
      </rPr>
      <t>1205</t>
    </r>
    <r>
      <rPr>
        <sz val="11"/>
        <color rgb="FF000000"/>
        <rFont val="宋体"/>
        <family val="3"/>
        <charset val="134"/>
      </rPr>
      <t>万元，其他资金来源</t>
    </r>
    <r>
      <rPr>
        <sz val="11"/>
        <color rgb="FF000000"/>
        <rFont val="Times New Roman"/>
        <family val="1"/>
      </rPr>
      <t>1385</t>
    </r>
    <r>
      <rPr>
        <sz val="11"/>
        <color rgb="FF000000"/>
        <rFont val="宋体"/>
        <family val="3"/>
        <charset val="134"/>
      </rPr>
      <t>万元，实际支出</t>
    </r>
    <r>
      <rPr>
        <sz val="11"/>
        <color rgb="FF000000"/>
        <rFont val="Times New Roman"/>
        <family val="1"/>
      </rPr>
      <t>2590</t>
    </r>
    <r>
      <rPr>
        <sz val="11"/>
        <color rgb="FF000000"/>
        <rFont val="宋体"/>
        <family val="3"/>
        <charset val="134"/>
      </rPr>
      <t>万元。</t>
    </r>
    <r>
      <rPr>
        <sz val="11"/>
        <color rgb="FF000000"/>
        <rFont val="Times New Roman"/>
        <family val="1"/>
      </rPr>
      <t>2020</t>
    </r>
    <r>
      <rPr>
        <sz val="11"/>
        <color rgb="FF000000"/>
        <rFont val="宋体"/>
        <family val="3"/>
        <charset val="134"/>
      </rPr>
      <t>年年初重点项目预算已安排</t>
    </r>
    <r>
      <rPr>
        <sz val="11"/>
        <color rgb="FF000000"/>
        <rFont val="Times New Roman"/>
        <family val="1"/>
      </rPr>
      <t>1205</t>
    </r>
    <r>
      <rPr>
        <sz val="11"/>
        <color rgb="FF000000"/>
        <rFont val="宋体"/>
        <family val="3"/>
        <charset val="134"/>
      </rPr>
      <t>万元，其他资金来源</t>
    </r>
    <r>
      <rPr>
        <sz val="11"/>
        <color rgb="FF000000"/>
        <rFont val="Times New Roman"/>
        <family val="1"/>
      </rPr>
      <t>1292</t>
    </r>
    <r>
      <rPr>
        <sz val="11"/>
        <color rgb="FF000000"/>
        <rFont val="宋体"/>
        <family val="3"/>
        <charset val="134"/>
      </rPr>
      <t>万元，预计全年支出</t>
    </r>
    <r>
      <rPr>
        <sz val="11"/>
        <color rgb="FF000000"/>
        <rFont val="Times New Roman"/>
        <family val="1"/>
      </rPr>
      <t>2909</t>
    </r>
    <r>
      <rPr>
        <sz val="11"/>
        <color rgb="FF000000"/>
        <rFont val="宋体"/>
        <family val="3"/>
        <charset val="134"/>
      </rPr>
      <t>万元，缺口</t>
    </r>
    <r>
      <rPr>
        <sz val="11"/>
        <color rgb="FF000000"/>
        <rFont val="Times New Roman"/>
        <family val="1"/>
      </rPr>
      <t>412</t>
    </r>
    <r>
      <rPr>
        <sz val="11"/>
        <color rgb="FF000000"/>
        <rFont val="宋体"/>
        <family val="3"/>
        <charset val="134"/>
      </rPr>
      <t>万元，安排</t>
    </r>
    <r>
      <rPr>
        <sz val="11"/>
        <color rgb="FF000000"/>
        <rFont val="Times New Roman"/>
        <family val="1"/>
      </rPr>
      <t>412</t>
    </r>
    <r>
      <rPr>
        <sz val="11"/>
        <color rgb="FF000000"/>
        <rFont val="宋体"/>
        <family val="3"/>
        <charset val="134"/>
      </rPr>
      <t>万元。</t>
    </r>
  </si>
  <si>
    <t>公共租赁住房</t>
  </si>
  <si>
    <t>各区</t>
  </si>
  <si>
    <t>2210103-棚户区改造</t>
  </si>
  <si>
    <r>
      <t>根据《住房公积金管理条例》（国务院令第350</t>
    </r>
    <r>
      <rPr>
        <sz val="11"/>
        <color rgb="FF000000"/>
        <rFont val="宋体"/>
        <family val="3"/>
        <charset val="134"/>
      </rPr>
      <t>号）第二十九条，按照市公积金管委会批准的分配原则，</t>
    </r>
    <r>
      <rPr>
        <sz val="11"/>
        <color rgb="FF000000"/>
        <rFont val="Times New Roman"/>
        <family val="1"/>
      </rPr>
      <t>2020</t>
    </r>
    <r>
      <rPr>
        <sz val="11"/>
        <color rgb="FF000000"/>
        <rFont val="宋体"/>
        <family val="3"/>
        <charset val="134"/>
      </rPr>
      <t>年住房公积金预计增值净收益的</t>
    </r>
    <r>
      <rPr>
        <sz val="11"/>
        <color rgb="FF000000"/>
        <rFont val="Times New Roman"/>
        <family val="1"/>
      </rPr>
      <t>7529</t>
    </r>
    <r>
      <rPr>
        <sz val="11"/>
        <color rgb="FF000000"/>
        <rFont val="宋体"/>
        <family val="3"/>
        <charset val="134"/>
      </rPr>
      <t>万元用于市本级及各区县保障房建设。年初重点项目预算已安排</t>
    </r>
    <r>
      <rPr>
        <sz val="11"/>
        <color rgb="FF000000"/>
        <rFont val="Times New Roman"/>
        <family val="1"/>
      </rPr>
      <t>5000</t>
    </r>
    <r>
      <rPr>
        <sz val="11"/>
        <color rgb="FF000000"/>
        <rFont val="宋体"/>
        <family val="3"/>
        <charset val="134"/>
      </rPr>
      <t>万元，调整预算中安排</t>
    </r>
    <r>
      <rPr>
        <sz val="11"/>
        <color rgb="FF000000"/>
        <rFont val="Times New Roman"/>
        <family val="1"/>
      </rPr>
      <t>1368</t>
    </r>
    <r>
      <rPr>
        <sz val="11"/>
        <color rgb="FF000000"/>
        <rFont val="宋体"/>
        <family val="3"/>
        <charset val="134"/>
      </rPr>
      <t>万元，另在存量资金中安排</t>
    </r>
    <r>
      <rPr>
        <sz val="11"/>
        <color rgb="FF000000"/>
        <rFont val="Times New Roman"/>
        <family val="1"/>
      </rPr>
      <t>1161</t>
    </r>
    <r>
      <rPr>
        <sz val="11"/>
        <color rgb="FF000000"/>
        <rFont val="宋体"/>
        <family val="3"/>
        <charset val="134"/>
      </rPr>
      <t>万元。</t>
    </r>
  </si>
  <si>
    <t>2020年行政村卫生室运行市级配套经费</t>
  </si>
  <si>
    <t>2100399-其他基层医疗卫生机构支出</t>
  </si>
  <si>
    <r>
      <t>根据《做好</t>
    </r>
    <r>
      <rPr>
        <sz val="11"/>
        <color rgb="FF000000"/>
        <rFont val="宋体"/>
        <family val="3"/>
        <charset val="134"/>
      </rPr>
      <t>“</t>
    </r>
    <r>
      <rPr>
        <sz val="11"/>
        <color rgb="FF000000"/>
        <rFont val="Times New Roman"/>
        <family val="1"/>
      </rPr>
      <t>方便群众就近就医 提升基层卫生服务水平</t>
    </r>
    <r>
      <rPr>
        <sz val="11"/>
        <color rgb="FF000000"/>
        <rFont val="宋体"/>
        <family val="3"/>
        <charset val="134"/>
      </rPr>
      <t>”</t>
    </r>
    <r>
      <rPr>
        <sz val="11"/>
        <color rgb="FF000000"/>
        <rFont val="Times New Roman"/>
        <family val="1"/>
      </rPr>
      <t>重点民生实事实施方案》（湘卫基层发[2020]3</t>
    </r>
    <r>
      <rPr>
        <sz val="11"/>
        <color rgb="FF000000"/>
        <rFont val="宋体"/>
        <family val="3"/>
        <charset val="134"/>
      </rPr>
      <t>号）要求，需落实行政村卫生室</t>
    </r>
    <r>
      <rPr>
        <sz val="11"/>
        <color rgb="FF000000"/>
        <rFont val="Times New Roman"/>
        <family val="1"/>
      </rPr>
      <t>6000</t>
    </r>
    <r>
      <rPr>
        <sz val="11"/>
        <color rgb="FF000000"/>
        <rFont val="宋体"/>
        <family val="3"/>
        <charset val="134"/>
      </rPr>
      <t>元</t>
    </r>
    <r>
      <rPr>
        <sz val="11"/>
        <color rgb="FF000000"/>
        <rFont val="Times New Roman"/>
        <family val="1"/>
      </rPr>
      <t>/</t>
    </r>
    <r>
      <rPr>
        <sz val="11"/>
        <color rgb="FF000000"/>
        <rFont val="宋体"/>
        <family val="3"/>
        <charset val="134"/>
      </rPr>
      <t>年运行经费的财政补助政策。经费由省、市、区按</t>
    </r>
    <r>
      <rPr>
        <sz val="11"/>
        <color rgb="FF000000"/>
        <rFont val="Times New Roman"/>
        <family val="1"/>
      </rPr>
      <t>5:2:3</t>
    </r>
    <r>
      <rPr>
        <sz val="11"/>
        <color rgb="FF000000"/>
        <rFont val="宋体"/>
        <family val="3"/>
        <charset val="134"/>
      </rPr>
      <t>比例配套。经测算，市级需负担区级配套</t>
    </r>
    <r>
      <rPr>
        <sz val="11"/>
        <color rgb="FF000000"/>
        <rFont val="Times New Roman"/>
        <family val="1"/>
      </rPr>
      <t>29.4</t>
    </r>
    <r>
      <rPr>
        <sz val="11"/>
        <color rgb="FF000000"/>
        <rFont val="宋体"/>
        <family val="3"/>
        <charset val="134"/>
      </rPr>
      <t>万元。安排</t>
    </r>
    <r>
      <rPr>
        <sz val="11"/>
        <color rgb="FF000000"/>
        <rFont val="Times New Roman"/>
        <family val="1"/>
      </rPr>
      <t>29.4</t>
    </r>
    <r>
      <rPr>
        <sz val="11"/>
        <color rgb="FF000000"/>
        <rFont val="宋体"/>
        <family val="3"/>
        <charset val="134"/>
      </rPr>
      <t>万元。</t>
    </r>
  </si>
  <si>
    <t>城市节水专项经费</t>
  </si>
  <si>
    <t>市住建局</t>
  </si>
  <si>
    <r>
      <t>根据《益阳市城市节水Ⅱ</t>
    </r>
    <r>
      <rPr>
        <sz val="11"/>
        <color rgb="FF000000"/>
        <rFont val="宋体"/>
        <family val="3"/>
        <charset val="134"/>
      </rPr>
      <t>级标准达标及省级节水型城市创建工作实施方案》（益政办函</t>
    </r>
    <r>
      <rPr>
        <sz val="11"/>
        <color rgb="FF000000"/>
        <rFont val="Times New Roman"/>
        <family val="1"/>
      </rPr>
      <t>[2020]34</t>
    </r>
    <r>
      <rPr>
        <sz val="11"/>
        <color rgb="FF000000"/>
        <rFont val="宋体"/>
        <family val="3"/>
        <charset val="134"/>
      </rPr>
      <t>号）文件规定，城市节水应建立节水财政资金投入制度，应有年度节水财政投入。安排节水基础管理、节水技术推广、节水设施改造与建设、水平衡测试、节水宣传教育等经费</t>
    </r>
    <r>
      <rPr>
        <sz val="11"/>
        <color rgb="FF000000"/>
        <rFont val="Times New Roman"/>
        <family val="1"/>
      </rPr>
      <t>40</t>
    </r>
    <r>
      <rPr>
        <sz val="11"/>
        <color rgb="FF000000"/>
        <rFont val="宋体"/>
        <family val="3"/>
        <charset val="134"/>
      </rPr>
      <t>万元。</t>
    </r>
  </si>
  <si>
    <t>学前教育生均配套经费、高中生均经费、乡村教师人才津贴、中小学心理健康教育定额补助等</t>
  </si>
  <si>
    <t>市教育局</t>
  </si>
  <si>
    <t>2050201-学前教育，2050204-高中教育，2050199-其他教育管理事务支出，2050299-其他普通教育支出</t>
  </si>
  <si>
    <r>
      <t>1</t>
    </r>
    <r>
      <rPr>
        <sz val="11"/>
        <color rgb="FF000000"/>
        <rFont val="宋体"/>
        <family val="3"/>
        <charset val="134"/>
      </rPr>
      <t>、据《湖南省财政厅 湖南省教育厅关于建立学前教育生均公用经费拨款制度的通知》（湘财教</t>
    </r>
    <r>
      <rPr>
        <sz val="11"/>
        <color rgb="FF000000"/>
        <rFont val="Times New Roman"/>
        <family val="1"/>
      </rPr>
      <t>[2019]24</t>
    </r>
    <r>
      <rPr>
        <sz val="11"/>
        <color rgb="FF000000"/>
        <rFont val="宋体"/>
        <family val="3"/>
        <charset val="134"/>
      </rPr>
      <t>号），公办幼儿园从</t>
    </r>
    <r>
      <rPr>
        <sz val="11"/>
        <color rgb="FF000000"/>
        <rFont val="Times New Roman"/>
        <family val="1"/>
      </rPr>
      <t>2019</t>
    </r>
    <r>
      <rPr>
        <sz val="11"/>
        <color rgb="FF000000"/>
        <rFont val="宋体"/>
        <family val="3"/>
        <charset val="134"/>
      </rPr>
      <t>年起建立学前教育生均公用经费拨款制度，按每生每年</t>
    </r>
    <r>
      <rPr>
        <sz val="11"/>
        <color rgb="FF000000"/>
        <rFont val="Times New Roman"/>
        <family val="1"/>
      </rPr>
      <t>500</t>
    </r>
    <r>
      <rPr>
        <sz val="11"/>
        <color rgb="FF000000"/>
        <rFont val="宋体"/>
        <family val="3"/>
        <charset val="134"/>
      </rPr>
      <t>元标准执行，由省、市州、县市区财政共同承担，分担比例为</t>
    </r>
    <r>
      <rPr>
        <sz val="11"/>
        <color rgb="FF000000"/>
        <rFont val="Times New Roman"/>
        <family val="1"/>
      </rPr>
      <t>5:2:3</t>
    </r>
    <r>
      <rPr>
        <sz val="11"/>
        <color rgb="FF000000"/>
        <rFont val="宋体"/>
        <family val="3"/>
        <charset val="134"/>
      </rPr>
      <t>，经测算，</t>
    </r>
    <r>
      <rPr>
        <sz val="11"/>
        <color rgb="FF000000"/>
        <rFont val="Times New Roman"/>
        <family val="1"/>
      </rPr>
      <t>2020</t>
    </r>
    <r>
      <rPr>
        <sz val="11"/>
        <color rgb="FF000000"/>
        <rFont val="宋体"/>
        <family val="3"/>
        <charset val="134"/>
      </rPr>
      <t>年需配套</t>
    </r>
    <r>
      <rPr>
        <sz val="11"/>
        <color rgb="FF000000"/>
        <rFont val="Times New Roman"/>
        <family val="1"/>
      </rPr>
      <t>390.76</t>
    </r>
    <r>
      <rPr>
        <sz val="11"/>
        <color rgb="FF000000"/>
        <rFont val="宋体"/>
        <family val="3"/>
        <charset val="134"/>
      </rPr>
      <t>万元，年初重点项目预算已安排了</t>
    </r>
    <r>
      <rPr>
        <sz val="11"/>
        <color rgb="FF000000"/>
        <rFont val="Times New Roman"/>
        <family val="1"/>
      </rPr>
      <t>289.39</t>
    </r>
    <r>
      <rPr>
        <sz val="11"/>
        <color rgb="FF000000"/>
        <rFont val="宋体"/>
        <family val="3"/>
        <charset val="134"/>
      </rPr>
      <t>万元，本次安排</t>
    </r>
    <r>
      <rPr>
        <sz val="11"/>
        <color rgb="FF000000"/>
        <rFont val="Times New Roman"/>
        <family val="1"/>
      </rPr>
      <t>101.37</t>
    </r>
    <r>
      <rPr>
        <sz val="11"/>
        <color rgb="FF000000"/>
        <rFont val="宋体"/>
        <family val="3"/>
        <charset val="134"/>
      </rPr>
      <t>万元。</t>
    </r>
    <r>
      <rPr>
        <sz val="11"/>
        <color rgb="FF000000"/>
        <rFont val="Times New Roman"/>
        <family val="1"/>
      </rPr>
      <t>2</t>
    </r>
    <r>
      <rPr>
        <sz val="11"/>
        <color rgb="FF000000"/>
        <rFont val="宋体"/>
        <family val="3"/>
        <charset val="134"/>
      </rPr>
      <t>、根据湘财预</t>
    </r>
    <r>
      <rPr>
        <sz val="11"/>
        <color rgb="FF000000"/>
        <rFont val="Times New Roman"/>
        <family val="1"/>
      </rPr>
      <t>[2019]335</t>
    </r>
    <r>
      <rPr>
        <sz val="11"/>
        <color rgb="FF000000"/>
        <rFont val="宋体"/>
        <family val="3"/>
        <charset val="134"/>
      </rPr>
      <t>号精神，普通高中生均公用经费由每生每年</t>
    </r>
    <r>
      <rPr>
        <sz val="11"/>
        <color rgb="FF000000"/>
        <rFont val="Times New Roman"/>
        <family val="1"/>
      </rPr>
      <t>600</t>
    </r>
    <r>
      <rPr>
        <sz val="11"/>
        <color rgb="FF000000"/>
        <rFont val="宋体"/>
        <family val="3"/>
        <charset val="134"/>
      </rPr>
      <t>元提高到</t>
    </r>
    <r>
      <rPr>
        <sz val="11"/>
        <color rgb="FF000000"/>
        <rFont val="Times New Roman"/>
        <family val="1"/>
      </rPr>
      <t>1000</t>
    </r>
    <r>
      <rPr>
        <sz val="11"/>
        <color rgb="FF000000"/>
        <rFont val="宋体"/>
        <family val="3"/>
        <charset val="134"/>
      </rPr>
      <t>元每生每年。市与区按</t>
    </r>
    <r>
      <rPr>
        <sz val="11"/>
        <color rgb="FF000000"/>
        <rFont val="Times New Roman"/>
        <family val="1"/>
      </rPr>
      <t>4:6</t>
    </r>
    <r>
      <rPr>
        <sz val="11"/>
        <color rgb="FF000000"/>
        <rFont val="宋体"/>
        <family val="3"/>
        <charset val="134"/>
      </rPr>
      <t>分担，市级共需配套资金</t>
    </r>
    <r>
      <rPr>
        <sz val="11"/>
        <color rgb="FF000000"/>
        <rFont val="Times New Roman"/>
        <family val="1"/>
      </rPr>
      <t>663.36</t>
    </r>
    <r>
      <rPr>
        <sz val="11"/>
        <color rgb="FF000000"/>
        <rFont val="宋体"/>
        <family val="3"/>
        <charset val="134"/>
      </rPr>
      <t>万元，年初重点项目预算已安排</t>
    </r>
    <r>
      <rPr>
        <sz val="11"/>
        <color rgb="FF000000"/>
        <rFont val="Times New Roman"/>
        <family val="1"/>
      </rPr>
      <t>639</t>
    </r>
    <r>
      <rPr>
        <sz val="11"/>
        <color rgb="FF000000"/>
        <rFont val="宋体"/>
        <family val="3"/>
        <charset val="134"/>
      </rPr>
      <t>万元，本次安排</t>
    </r>
    <r>
      <rPr>
        <sz val="11"/>
        <color rgb="FF000000"/>
        <rFont val="Times New Roman"/>
        <family val="1"/>
      </rPr>
      <t>24.36</t>
    </r>
    <r>
      <rPr>
        <sz val="11"/>
        <color rgb="FF000000"/>
        <rFont val="宋体"/>
        <family val="3"/>
        <charset val="134"/>
      </rPr>
      <t>万元。</t>
    </r>
    <r>
      <rPr>
        <sz val="11"/>
        <color rgb="FF000000"/>
        <rFont val="Times New Roman"/>
        <family val="1"/>
      </rPr>
      <t>3</t>
    </r>
    <r>
      <rPr>
        <sz val="11"/>
        <color rgb="FF000000"/>
        <rFont val="宋体"/>
        <family val="3"/>
        <charset val="134"/>
      </rPr>
      <t>、根据湘政发</t>
    </r>
    <r>
      <rPr>
        <sz val="11"/>
        <color rgb="FF000000"/>
        <rFont val="Times New Roman"/>
        <family val="1"/>
      </rPr>
      <t>[2019]18</t>
    </r>
    <r>
      <rPr>
        <sz val="11"/>
        <color rgb="FF000000"/>
        <rFont val="宋体"/>
        <family val="3"/>
        <charset val="134"/>
      </rPr>
      <t>号、湘财预</t>
    </r>
    <r>
      <rPr>
        <sz val="11"/>
        <color rgb="FF000000"/>
        <rFont val="Times New Roman"/>
        <family val="1"/>
      </rPr>
      <t>[2019]240</t>
    </r>
    <r>
      <rPr>
        <sz val="11"/>
        <color rgb="FF000000"/>
        <rFont val="宋体"/>
        <family val="3"/>
        <charset val="134"/>
      </rPr>
      <t>号文件，乡村教师人才津贴从</t>
    </r>
    <r>
      <rPr>
        <sz val="11"/>
        <color rgb="FF000000"/>
        <rFont val="Times New Roman"/>
        <family val="1"/>
      </rPr>
      <t>2019</t>
    </r>
    <r>
      <rPr>
        <sz val="11"/>
        <color rgb="FF000000"/>
        <rFont val="宋体"/>
        <family val="3"/>
        <charset val="134"/>
      </rPr>
      <t>年</t>
    </r>
    <r>
      <rPr>
        <sz val="11"/>
        <color rgb="FF000000"/>
        <rFont val="Times New Roman"/>
        <family val="1"/>
      </rPr>
      <t>9</t>
    </r>
    <r>
      <rPr>
        <sz val="11"/>
        <color rgb="FF000000"/>
        <rFont val="宋体"/>
        <family val="3"/>
        <charset val="134"/>
      </rPr>
      <t>月</t>
    </r>
    <r>
      <rPr>
        <sz val="11"/>
        <color rgb="FF000000"/>
        <rFont val="Times New Roman"/>
        <family val="1"/>
      </rPr>
      <t>1</t>
    </r>
    <r>
      <rPr>
        <sz val="11"/>
        <color rgb="FF000000"/>
        <rFont val="宋体"/>
        <family val="3"/>
        <charset val="134"/>
      </rPr>
      <t>日开始执行。省、市、区按</t>
    </r>
    <r>
      <rPr>
        <sz val="11"/>
        <color rgb="FF000000"/>
        <rFont val="Times New Roman"/>
        <family val="1"/>
      </rPr>
      <t>5:2:3</t>
    </r>
    <r>
      <rPr>
        <sz val="11"/>
        <color rgb="FF000000"/>
        <rFont val="宋体"/>
        <family val="3"/>
        <charset val="134"/>
      </rPr>
      <t>比例负担，</t>
    </r>
    <r>
      <rPr>
        <sz val="11"/>
        <color rgb="FF000000"/>
        <rFont val="Times New Roman"/>
        <family val="1"/>
      </rPr>
      <t>2020</t>
    </r>
    <r>
      <rPr>
        <sz val="11"/>
        <color rgb="FF000000"/>
        <rFont val="宋体"/>
        <family val="3"/>
        <charset val="134"/>
      </rPr>
      <t>年市本级预计需负担</t>
    </r>
    <r>
      <rPr>
        <sz val="11"/>
        <color rgb="FF000000"/>
        <rFont val="Times New Roman"/>
        <family val="1"/>
      </rPr>
      <t>247.36</t>
    </r>
    <r>
      <rPr>
        <sz val="11"/>
        <color rgb="FF000000"/>
        <rFont val="宋体"/>
        <family val="3"/>
        <charset val="134"/>
      </rPr>
      <t>万元。安排</t>
    </r>
    <r>
      <rPr>
        <sz val="11"/>
        <color rgb="FF000000"/>
        <rFont val="Times New Roman"/>
        <family val="1"/>
      </rPr>
      <t>247.36</t>
    </r>
    <r>
      <rPr>
        <sz val="11"/>
        <color rgb="FF000000"/>
        <rFont val="宋体"/>
        <family val="3"/>
        <charset val="134"/>
      </rPr>
      <t>万元。</t>
    </r>
    <r>
      <rPr>
        <sz val="11"/>
        <color rgb="FF000000"/>
        <rFont val="Times New Roman"/>
        <family val="1"/>
      </rPr>
      <t>4</t>
    </r>
    <r>
      <rPr>
        <sz val="11"/>
        <color rgb="FF000000"/>
        <rFont val="宋体"/>
        <family val="3"/>
        <charset val="134"/>
      </rPr>
      <t>、根据湘办发</t>
    </r>
    <r>
      <rPr>
        <sz val="11"/>
        <color rgb="FF000000"/>
        <rFont val="Times New Roman"/>
        <family val="1"/>
      </rPr>
      <t>[2020]12</t>
    </r>
    <r>
      <rPr>
        <sz val="11"/>
        <color rgb="FF000000"/>
        <rFont val="宋体"/>
        <family val="3"/>
        <charset val="134"/>
      </rPr>
      <t>号文，同级财政按年生均</t>
    </r>
    <r>
      <rPr>
        <sz val="11"/>
        <color rgb="FF000000"/>
        <rFont val="Times New Roman"/>
        <family val="1"/>
      </rPr>
      <t>10</t>
    </r>
    <r>
      <rPr>
        <sz val="11"/>
        <color rgb="FF000000"/>
        <rFont val="宋体"/>
        <family val="3"/>
        <charset val="134"/>
      </rPr>
      <t>元的基准定额支持中小学开展心理健康教育。经测算，市本级中小学生人数</t>
    </r>
    <r>
      <rPr>
        <sz val="11"/>
        <color rgb="FF000000"/>
        <rFont val="Times New Roman"/>
        <family val="1"/>
      </rPr>
      <t>3287</t>
    </r>
    <r>
      <rPr>
        <sz val="11"/>
        <color rgb="FF000000"/>
        <rFont val="宋体"/>
        <family val="3"/>
        <charset val="134"/>
      </rPr>
      <t>人，市级需配套</t>
    </r>
    <r>
      <rPr>
        <sz val="11"/>
        <color rgb="FF000000"/>
        <rFont val="Times New Roman"/>
        <family val="1"/>
      </rPr>
      <t>3.29</t>
    </r>
    <r>
      <rPr>
        <sz val="11"/>
        <color rgb="FF000000"/>
        <rFont val="宋体"/>
        <family val="3"/>
        <charset val="134"/>
      </rPr>
      <t>万元，资阳区赫山区需市级配套</t>
    </r>
    <r>
      <rPr>
        <sz val="11"/>
        <color rgb="FF000000"/>
        <rFont val="Times New Roman"/>
        <family val="1"/>
      </rPr>
      <t>55.58</t>
    </r>
    <r>
      <rPr>
        <sz val="11"/>
        <color rgb="FF000000"/>
        <rFont val="宋体"/>
        <family val="3"/>
        <charset val="134"/>
      </rPr>
      <t>万元，市级共需</t>
    </r>
    <r>
      <rPr>
        <sz val="11"/>
        <color rgb="FF000000"/>
        <rFont val="Times New Roman"/>
        <family val="1"/>
      </rPr>
      <t>58.87</t>
    </r>
    <r>
      <rPr>
        <sz val="11"/>
        <color rgb="FF000000"/>
        <rFont val="宋体"/>
        <family val="3"/>
        <charset val="134"/>
      </rPr>
      <t>万元。安排</t>
    </r>
    <r>
      <rPr>
        <sz val="11"/>
        <color rgb="FF000000"/>
        <rFont val="Times New Roman"/>
        <family val="1"/>
      </rPr>
      <t>58.87</t>
    </r>
    <r>
      <rPr>
        <sz val="11"/>
        <color rgb="FF000000"/>
        <rFont val="宋体"/>
        <family val="3"/>
        <charset val="134"/>
      </rPr>
      <t>万元。以上四项共计安排</t>
    </r>
    <r>
      <rPr>
        <sz val="11"/>
        <color rgb="FF000000"/>
        <rFont val="Times New Roman"/>
        <family val="1"/>
      </rPr>
      <t>431.96</t>
    </r>
    <r>
      <rPr>
        <sz val="11"/>
        <color rgb="FF000000"/>
        <rFont val="宋体"/>
        <family val="3"/>
        <charset val="134"/>
      </rPr>
      <t>万元。</t>
    </r>
  </si>
  <si>
    <t>市州劳动力调查工作经费</t>
  </si>
  <si>
    <t>国家统计局益阳调查队</t>
  </si>
  <si>
    <t>2010508-统计抽样调查</t>
  </si>
  <si>
    <r>
      <t>据省发改委、省财政厅、省人社厅以及国家统计局湖南调查总队联合下发的湘发改就业【2019</t>
    </r>
    <r>
      <rPr>
        <sz val="11"/>
        <color rgb="FF000000"/>
        <rFont val="宋体"/>
        <family val="3"/>
        <charset val="134"/>
      </rPr>
      <t>】</t>
    </r>
    <r>
      <rPr>
        <sz val="11"/>
        <color rgb="FF000000"/>
        <rFont val="Times New Roman"/>
        <family val="1"/>
      </rPr>
      <t>764</t>
    </r>
    <r>
      <rPr>
        <sz val="11"/>
        <color rgb="FF000000"/>
        <rFont val="宋体"/>
        <family val="3"/>
        <charset val="134"/>
      </rPr>
      <t>号通知要求，从</t>
    </r>
    <r>
      <rPr>
        <sz val="11"/>
        <color rgb="FF000000"/>
        <rFont val="Times New Roman"/>
        <family val="1"/>
      </rPr>
      <t>2019</t>
    </r>
    <r>
      <rPr>
        <sz val="11"/>
        <color rgb="FF000000"/>
        <rFont val="宋体"/>
        <family val="3"/>
        <charset val="134"/>
      </rPr>
      <t>年起在全省开展分市州劳动力调查工作，</t>
    </r>
    <r>
      <rPr>
        <sz val="11"/>
        <color rgb="FF000000"/>
        <rFont val="Times New Roman"/>
        <family val="1"/>
      </rPr>
      <t>2020</t>
    </r>
    <r>
      <rPr>
        <sz val="11"/>
        <color rgb="FF000000"/>
        <rFont val="宋体"/>
        <family val="3"/>
        <charset val="134"/>
      </rPr>
      <t>年起作为常规调查，每年开展</t>
    </r>
    <r>
      <rPr>
        <sz val="11"/>
        <color rgb="FF000000"/>
        <rFont val="Times New Roman"/>
        <family val="1"/>
      </rPr>
      <t>2</t>
    </r>
    <r>
      <rPr>
        <sz val="11"/>
        <color rgb="FF000000"/>
        <rFont val="宋体"/>
        <family val="3"/>
        <charset val="134"/>
      </rPr>
      <t>次，每年需经费</t>
    </r>
    <r>
      <rPr>
        <sz val="11"/>
        <color rgb="FF000000"/>
        <rFont val="Times New Roman"/>
        <family val="1"/>
      </rPr>
      <t>67.8</t>
    </r>
    <r>
      <rPr>
        <sz val="11"/>
        <color rgb="FF000000"/>
        <rFont val="宋体"/>
        <family val="3"/>
        <charset val="134"/>
      </rPr>
      <t>万元，单位申请解决并纳入年度预算。</t>
    </r>
    <r>
      <rPr>
        <sz val="11"/>
        <color rgb="FF000000"/>
        <rFont val="Times New Roman"/>
        <family val="1"/>
      </rPr>
      <t>2019</t>
    </r>
    <r>
      <rPr>
        <sz val="11"/>
        <color rgb="FF000000"/>
        <rFont val="宋体"/>
        <family val="3"/>
        <charset val="134"/>
      </rPr>
      <t>年追加安排</t>
    </r>
    <r>
      <rPr>
        <sz val="11"/>
        <color rgb="FF000000"/>
        <rFont val="Times New Roman"/>
        <family val="1"/>
      </rPr>
      <t>40</t>
    </r>
    <r>
      <rPr>
        <sz val="11"/>
        <color rgb="FF000000"/>
        <rFont val="宋体"/>
        <family val="3"/>
        <charset val="134"/>
      </rPr>
      <t>万元。本次安排</t>
    </r>
    <r>
      <rPr>
        <sz val="11"/>
        <color rgb="FF000000"/>
        <rFont val="Times New Roman"/>
        <family val="1"/>
      </rPr>
      <t>40</t>
    </r>
    <r>
      <rPr>
        <sz val="11"/>
        <color rgb="FF000000"/>
        <rFont val="宋体"/>
        <family val="3"/>
        <charset val="134"/>
      </rPr>
      <t>万元。</t>
    </r>
  </si>
  <si>
    <t>第七次人口普查专项经费补助</t>
  </si>
  <si>
    <t>市统计局</t>
  </si>
  <si>
    <t>2010507-专项普查活动</t>
  </si>
  <si>
    <r>
      <t>根据全省第七次人口普查电视电话会议精神，要求务必做好人口普查工作必要经费保障。据市统计局测算，第七次人口普查市本级总计需资金819.1</t>
    </r>
    <r>
      <rPr>
        <sz val="11"/>
        <color rgb="FF000000"/>
        <rFont val="宋体"/>
        <family val="3"/>
        <charset val="134"/>
      </rPr>
      <t>万元，</t>
    </r>
    <r>
      <rPr>
        <sz val="11"/>
        <color rgb="FF000000"/>
        <rFont val="Times New Roman"/>
        <family val="1"/>
      </rPr>
      <t>2020</t>
    </r>
    <r>
      <rPr>
        <sz val="11"/>
        <color rgb="FF000000"/>
        <rFont val="宋体"/>
        <family val="3"/>
        <charset val="134"/>
      </rPr>
      <t>年需支出</t>
    </r>
    <r>
      <rPr>
        <sz val="11"/>
        <color rgb="FF000000"/>
        <rFont val="Times New Roman"/>
        <family val="1"/>
      </rPr>
      <t>657.22</t>
    </r>
    <r>
      <rPr>
        <sz val="11"/>
        <color rgb="FF000000"/>
        <rFont val="宋体"/>
        <family val="3"/>
        <charset val="134"/>
      </rPr>
      <t>万元，其中：物资准备</t>
    </r>
    <r>
      <rPr>
        <sz val="11"/>
        <color rgb="FF000000"/>
        <rFont val="Times New Roman"/>
        <family val="1"/>
      </rPr>
      <t>185.1</t>
    </r>
    <r>
      <rPr>
        <sz val="11"/>
        <color rgb="FF000000"/>
        <rFont val="宋体"/>
        <family val="3"/>
        <charset val="134"/>
      </rPr>
      <t>万元、市级试点</t>
    </r>
    <r>
      <rPr>
        <sz val="11"/>
        <color rgb="FF000000"/>
        <rFont val="Times New Roman"/>
        <family val="1"/>
      </rPr>
      <t>126.4</t>
    </r>
    <r>
      <rPr>
        <sz val="11"/>
        <color rgb="FF000000"/>
        <rFont val="宋体"/>
        <family val="3"/>
        <charset val="134"/>
      </rPr>
      <t>万元、培训费</t>
    </r>
    <r>
      <rPr>
        <sz val="11"/>
        <color rgb="FF000000"/>
        <rFont val="Times New Roman"/>
        <family val="1"/>
      </rPr>
      <t>103.4</t>
    </r>
    <r>
      <rPr>
        <sz val="11"/>
        <color rgb="FF000000"/>
        <rFont val="宋体"/>
        <family val="3"/>
        <charset val="134"/>
      </rPr>
      <t>万元、公务费</t>
    </r>
    <r>
      <rPr>
        <sz val="11"/>
        <color rgb="FF000000"/>
        <rFont val="Times New Roman"/>
        <family val="1"/>
      </rPr>
      <t>52.32</t>
    </r>
    <r>
      <rPr>
        <sz val="11"/>
        <color rgb="FF000000"/>
        <rFont val="宋体"/>
        <family val="3"/>
        <charset val="134"/>
      </rPr>
      <t>万元、宣传费</t>
    </r>
    <r>
      <rPr>
        <sz val="11"/>
        <color rgb="FF000000"/>
        <rFont val="Times New Roman"/>
        <family val="1"/>
      </rPr>
      <t>79</t>
    </r>
    <r>
      <rPr>
        <sz val="11"/>
        <color rgb="FF000000"/>
        <rFont val="宋体"/>
        <family val="3"/>
        <charset val="134"/>
      </rPr>
      <t>万元、其它</t>
    </r>
    <r>
      <rPr>
        <sz val="11"/>
        <color rgb="FF000000"/>
        <rFont val="Times New Roman"/>
        <family val="1"/>
      </rPr>
      <t>20</t>
    </r>
    <r>
      <rPr>
        <sz val="11"/>
        <color rgb="FF000000"/>
        <rFont val="宋体"/>
        <family val="3"/>
        <charset val="134"/>
      </rPr>
      <t>万元、移动终端</t>
    </r>
    <r>
      <rPr>
        <sz val="11"/>
        <color rgb="FF000000"/>
        <rFont val="Times New Roman"/>
        <family val="1"/>
      </rPr>
      <t>91</t>
    </r>
    <r>
      <rPr>
        <sz val="11"/>
        <color rgb="FF000000"/>
        <rFont val="宋体"/>
        <family val="3"/>
        <charset val="134"/>
      </rPr>
      <t>万元。由于省级负担部分支出，且预备费已安排数字终端设备</t>
    </r>
    <r>
      <rPr>
        <sz val="11"/>
        <color rgb="FF000000"/>
        <rFont val="Times New Roman"/>
        <family val="1"/>
      </rPr>
      <t>40</t>
    </r>
    <r>
      <rPr>
        <sz val="11"/>
        <color rgb="FF000000"/>
        <rFont val="宋体"/>
        <family val="3"/>
        <charset val="134"/>
      </rPr>
      <t>万元，年初重点项目预算安排</t>
    </r>
    <r>
      <rPr>
        <sz val="11"/>
        <color rgb="FF000000"/>
        <rFont val="宋体"/>
        <family val="3"/>
        <charset val="134"/>
      </rPr>
      <t>“</t>
    </r>
    <r>
      <rPr>
        <sz val="11"/>
        <color rgb="FF000000"/>
        <rFont val="Times New Roman"/>
        <family val="1"/>
      </rPr>
      <t>人口普查专项经费</t>
    </r>
    <r>
      <rPr>
        <sz val="11"/>
        <color rgb="FF000000"/>
        <rFont val="宋体"/>
        <family val="3"/>
        <charset val="134"/>
      </rPr>
      <t>”</t>
    </r>
    <r>
      <rPr>
        <sz val="11"/>
        <color rgb="FF000000"/>
        <rFont val="Times New Roman"/>
        <family val="1"/>
      </rPr>
      <t>99.45</t>
    </r>
    <r>
      <rPr>
        <sz val="11"/>
        <color rgb="FF000000"/>
        <rFont val="宋体"/>
        <family val="3"/>
        <charset val="134"/>
      </rPr>
      <t>万元。本次暂安排</t>
    </r>
    <r>
      <rPr>
        <sz val="11"/>
        <color rgb="FF000000"/>
        <rFont val="Times New Roman"/>
        <family val="1"/>
      </rPr>
      <t>100</t>
    </r>
    <r>
      <rPr>
        <sz val="11"/>
        <color rgb="FF000000"/>
        <rFont val="宋体"/>
        <family val="3"/>
        <charset val="134"/>
      </rPr>
      <t>万元。</t>
    </r>
  </si>
  <si>
    <t>市级禁渔退补工作经费</t>
  </si>
  <si>
    <t>农业农村局等</t>
  </si>
  <si>
    <t>2130399-其他水利支出</t>
  </si>
  <si>
    <r>
      <t>市级禁渔退补工作经费。其中市场监督管理局10</t>
    </r>
    <r>
      <rPr>
        <sz val="11"/>
        <color rgb="FF000000"/>
        <rFont val="宋体"/>
        <family val="3"/>
        <charset val="134"/>
      </rPr>
      <t>万元，市公安局</t>
    </r>
    <r>
      <rPr>
        <sz val="11"/>
        <color rgb="FF000000"/>
        <rFont val="Times New Roman"/>
        <family val="1"/>
      </rPr>
      <t>15</t>
    </r>
    <r>
      <rPr>
        <sz val="11"/>
        <color rgb="FF000000"/>
        <rFont val="宋体"/>
        <family val="3"/>
        <charset val="134"/>
      </rPr>
      <t>万元，水运事务中心</t>
    </r>
    <r>
      <rPr>
        <sz val="11"/>
        <color rgb="FF000000"/>
        <rFont val="Times New Roman"/>
        <family val="1"/>
      </rPr>
      <t>5</t>
    </r>
    <r>
      <rPr>
        <sz val="11"/>
        <color rgb="FF000000"/>
        <rFont val="宋体"/>
        <family val="3"/>
        <charset val="134"/>
      </rPr>
      <t>万元，市农业农村局</t>
    </r>
    <r>
      <rPr>
        <sz val="11"/>
        <color rgb="FF000000"/>
        <rFont val="Times New Roman"/>
        <family val="1"/>
      </rPr>
      <t>110</t>
    </r>
    <r>
      <rPr>
        <sz val="11"/>
        <color rgb="FF000000"/>
        <rFont val="宋体"/>
        <family val="3"/>
        <charset val="134"/>
      </rPr>
      <t>万元，赫山区</t>
    </r>
    <r>
      <rPr>
        <sz val="11"/>
        <color rgb="FF000000"/>
        <rFont val="Times New Roman"/>
        <family val="1"/>
      </rPr>
      <t>30</t>
    </r>
    <r>
      <rPr>
        <sz val="11"/>
        <color rgb="FF000000"/>
        <rFont val="宋体"/>
        <family val="3"/>
        <charset val="134"/>
      </rPr>
      <t>万元，资阳区</t>
    </r>
    <r>
      <rPr>
        <sz val="11"/>
        <color rgb="FF000000"/>
        <rFont val="Times New Roman"/>
        <family val="1"/>
      </rPr>
      <t>30</t>
    </r>
    <r>
      <rPr>
        <sz val="11"/>
        <color rgb="FF000000"/>
        <rFont val="宋体"/>
        <family val="3"/>
        <charset val="134"/>
      </rPr>
      <t>万元。</t>
    </r>
  </si>
  <si>
    <t>附表7：</t>
  </si>
  <si>
    <t>2020年市本级收回存量资金安排项目情况</t>
  </si>
  <si>
    <r>
      <rPr>
        <sz val="18"/>
        <color theme="1"/>
        <rFont val="黑体"/>
        <family val="3"/>
        <charset val="134"/>
      </rPr>
      <t xml:space="preserve">                                         </t>
    </r>
    <r>
      <rPr>
        <sz val="11"/>
        <color theme="1"/>
        <rFont val="宋体"/>
        <family val="3"/>
        <charset val="134"/>
      </rPr>
      <t>单位：万元</t>
    </r>
  </si>
  <si>
    <r>
      <rPr>
        <b/>
        <sz val="14"/>
        <color theme="1"/>
        <rFont val="Times New Roman"/>
        <family val="1"/>
      </rPr>
      <t>2020</t>
    </r>
    <r>
      <rPr>
        <b/>
        <sz val="14"/>
        <color theme="1"/>
        <rFont val="宋体"/>
        <family val="3"/>
        <charset val="134"/>
      </rPr>
      <t>年存量资金安排数</t>
    </r>
  </si>
  <si>
    <t>收回存量资金安排项目合计数</t>
  </si>
  <si>
    <t>农村土地综合整治项目经费</t>
  </si>
  <si>
    <t>市自然资源与规划局</t>
  </si>
  <si>
    <r>
      <t>根据湘自然资办发</t>
    </r>
    <r>
      <rPr>
        <sz val="12"/>
        <color rgb="FF000000"/>
        <rFont val="Times New Roman"/>
        <family val="1"/>
      </rPr>
      <t>[2020]96</t>
    </r>
    <r>
      <rPr>
        <sz val="12"/>
        <color rgb="FF000000"/>
        <rFont val="宋体"/>
        <family val="3"/>
        <charset val="134"/>
      </rPr>
      <t>号文件精神，结合</t>
    </r>
    <r>
      <rPr>
        <sz val="12"/>
        <color rgb="FF000000"/>
        <rFont val="Times New Roman"/>
        <family val="1"/>
      </rPr>
      <t>2020</t>
    </r>
    <r>
      <rPr>
        <sz val="12"/>
        <color rgb="FF000000"/>
        <rFont val="宋体"/>
        <family val="3"/>
        <charset val="134"/>
      </rPr>
      <t>年度我市新增建设用地计划补充耕地的需求，</t>
    </r>
    <r>
      <rPr>
        <sz val="12"/>
        <color rgb="FF000000"/>
        <rFont val="Times New Roman"/>
        <family val="1"/>
      </rPr>
      <t>2020</t>
    </r>
    <r>
      <rPr>
        <sz val="12"/>
        <color rgb="FF000000"/>
        <rFont val="宋体"/>
        <family val="3"/>
        <charset val="134"/>
      </rPr>
      <t>年市级土地开发项目资金、一批耕地灾毁复垦项目资金及相关工作业务经费共计</t>
    </r>
    <r>
      <rPr>
        <sz val="12"/>
        <color rgb="FF000000"/>
        <rFont val="Times New Roman"/>
        <family val="1"/>
      </rPr>
      <t>7682.5</t>
    </r>
    <r>
      <rPr>
        <sz val="12"/>
        <color rgb="FF000000"/>
        <rFont val="宋体"/>
        <family val="3"/>
        <charset val="134"/>
      </rPr>
      <t>万元，年初预算已安排</t>
    </r>
    <r>
      <rPr>
        <sz val="12"/>
        <color rgb="FF000000"/>
        <rFont val="Times New Roman"/>
        <family val="1"/>
      </rPr>
      <t>4500</t>
    </r>
    <r>
      <rPr>
        <sz val="12"/>
        <color rgb="FF000000"/>
        <rFont val="宋体"/>
        <family val="3"/>
        <charset val="134"/>
      </rPr>
      <t>万元，本次安排</t>
    </r>
    <r>
      <rPr>
        <sz val="12"/>
        <color rgb="FF000000"/>
        <rFont val="Times New Roman"/>
        <family val="1"/>
      </rPr>
      <t>3182.5</t>
    </r>
    <r>
      <rPr>
        <sz val="12"/>
        <color rgb="FF000000"/>
        <rFont val="宋体"/>
        <family val="3"/>
        <charset val="134"/>
      </rPr>
      <t>万元。</t>
    </r>
  </si>
  <si>
    <t>市财源公司资本金</t>
  </si>
  <si>
    <t>市财源投公司</t>
  </si>
  <si>
    <r>
      <t>根据</t>
    </r>
    <r>
      <rPr>
        <sz val="12"/>
        <color rgb="FF000000"/>
        <rFont val="Times New Roman"/>
        <family val="1"/>
      </rPr>
      <t>9</t>
    </r>
    <r>
      <rPr>
        <sz val="12"/>
        <color rgb="FF000000"/>
        <rFont val="宋体"/>
        <family val="3"/>
        <charset val="134"/>
      </rPr>
      <t>月</t>
    </r>
    <r>
      <rPr>
        <sz val="12"/>
        <color rgb="FF000000"/>
        <rFont val="Times New Roman"/>
        <family val="1"/>
      </rPr>
      <t>8</t>
    </r>
    <r>
      <rPr>
        <sz val="12"/>
        <color rgb="FF000000"/>
        <rFont val="宋体"/>
        <family val="3"/>
        <charset val="134"/>
      </rPr>
      <t>日市政府第</t>
    </r>
    <r>
      <rPr>
        <sz val="12"/>
        <color rgb="FF000000"/>
        <rFont val="Times New Roman"/>
        <family val="1"/>
      </rPr>
      <t>57</t>
    </r>
    <r>
      <rPr>
        <sz val="12"/>
        <color rgb="FF000000"/>
        <rFont val="宋体"/>
        <family val="3"/>
        <charset val="134"/>
      </rPr>
      <t>次常务会议，同意补充市财源建设投资有限公司资本金</t>
    </r>
    <r>
      <rPr>
        <sz val="12"/>
        <color rgb="FF000000"/>
        <rFont val="Times New Roman"/>
        <family val="1"/>
      </rPr>
      <t>1000</t>
    </r>
    <r>
      <rPr>
        <sz val="12"/>
        <color rgb="FF000000"/>
        <rFont val="宋体"/>
        <family val="3"/>
        <charset val="134"/>
      </rPr>
      <t>万元，主要用于支持小微企业融资担保工作需要。安排</t>
    </r>
    <r>
      <rPr>
        <sz val="12"/>
        <color rgb="FF000000"/>
        <rFont val="Times New Roman"/>
        <family val="1"/>
      </rPr>
      <t>1000</t>
    </r>
    <r>
      <rPr>
        <sz val="12"/>
        <color rgb="FF000000"/>
        <rFont val="宋体"/>
        <family val="3"/>
        <charset val="134"/>
      </rPr>
      <t>万元。</t>
    </r>
  </si>
  <si>
    <r>
      <t>根据《住房公积金管理条例》（国务院令第</t>
    </r>
    <r>
      <rPr>
        <sz val="12"/>
        <color rgb="FF000000"/>
        <rFont val="Times New Roman"/>
        <family val="1"/>
      </rPr>
      <t>350</t>
    </r>
    <r>
      <rPr>
        <sz val="12"/>
        <color rgb="FF000000"/>
        <rFont val="宋体"/>
        <family val="3"/>
        <charset val="134"/>
      </rPr>
      <t>号）第二十九条，按照市公积金管委会批准的分配原则，</t>
    </r>
    <r>
      <rPr>
        <sz val="12"/>
        <color rgb="FF000000"/>
        <rFont val="Times New Roman"/>
        <family val="1"/>
      </rPr>
      <t>2020</t>
    </r>
    <r>
      <rPr>
        <sz val="12"/>
        <color rgb="FF000000"/>
        <rFont val="宋体"/>
        <family val="3"/>
        <charset val="134"/>
      </rPr>
      <t>年住房公积金预计增值净收益的</t>
    </r>
    <r>
      <rPr>
        <sz val="12"/>
        <color rgb="FF000000"/>
        <rFont val="Times New Roman"/>
        <family val="1"/>
      </rPr>
      <t>7529</t>
    </r>
    <r>
      <rPr>
        <sz val="12"/>
        <color rgb="FF000000"/>
        <rFont val="宋体"/>
        <family val="3"/>
        <charset val="134"/>
      </rPr>
      <t>万元用于市本级及各区县保障房建设。年初重点项目预算已安排</t>
    </r>
    <r>
      <rPr>
        <sz val="12"/>
        <color rgb="FF000000"/>
        <rFont val="Times New Roman"/>
        <family val="1"/>
      </rPr>
      <t>5000</t>
    </r>
    <r>
      <rPr>
        <sz val="12"/>
        <color rgb="FF000000"/>
        <rFont val="宋体"/>
        <family val="3"/>
        <charset val="134"/>
      </rPr>
      <t>万元，存量资金中安排</t>
    </r>
    <r>
      <rPr>
        <sz val="12"/>
        <color rgb="FF000000"/>
        <rFont val="Times New Roman"/>
        <family val="1"/>
      </rPr>
      <t>1161</t>
    </r>
    <r>
      <rPr>
        <sz val="12"/>
        <color rgb="FF000000"/>
        <rFont val="宋体"/>
        <family val="3"/>
        <charset val="134"/>
      </rPr>
      <t>万元，另在调整预算中安排</t>
    </r>
    <r>
      <rPr>
        <sz val="12"/>
        <color rgb="FF000000"/>
        <rFont val="Times New Roman"/>
        <family val="1"/>
      </rPr>
      <t>1368</t>
    </r>
    <r>
      <rPr>
        <sz val="12"/>
        <color rgb="FF000000"/>
        <rFont val="宋体"/>
        <family val="3"/>
        <charset val="134"/>
      </rPr>
      <t>万元。</t>
    </r>
  </si>
  <si>
    <t>公安监管场所运行经费</t>
  </si>
  <si>
    <t>市公安局</t>
  </si>
  <si>
    <r>
      <t>监管中心日均羁押人员达</t>
    </r>
    <r>
      <rPr>
        <sz val="12"/>
        <color rgb="FF000000"/>
        <rFont val="Times New Roman"/>
        <family val="1"/>
      </rPr>
      <t>1200</t>
    </r>
    <r>
      <rPr>
        <sz val="12"/>
        <color rgb="FF000000"/>
        <rFont val="宋体"/>
        <family val="3"/>
        <charset val="134"/>
      </rPr>
      <t>多人，在羁押人员给养费、水电气运转、医疗物业餐饮等方面存在资金缺口，单位申报资金缺口</t>
    </r>
    <r>
      <rPr>
        <sz val="12"/>
        <color rgb="FF000000"/>
        <rFont val="Times New Roman"/>
        <family val="1"/>
      </rPr>
      <t>1432.09</t>
    </r>
    <r>
      <rPr>
        <sz val="12"/>
        <color rgb="FF000000"/>
        <rFont val="宋体"/>
        <family val="3"/>
        <charset val="134"/>
      </rPr>
      <t>万元，先安排人员运转经费等</t>
    </r>
    <r>
      <rPr>
        <sz val="12"/>
        <color rgb="FF000000"/>
        <rFont val="Times New Roman"/>
        <family val="1"/>
      </rPr>
      <t>600</t>
    </r>
    <r>
      <rPr>
        <sz val="12"/>
        <color rgb="FF000000"/>
        <rFont val="宋体"/>
        <family val="3"/>
        <charset val="134"/>
      </rPr>
      <t>万元。</t>
    </r>
  </si>
  <si>
    <t>2020年湖南5G高峰论坛筹备经费</t>
  </si>
  <si>
    <t>市工信局</t>
  </si>
  <si>
    <r>
      <t>由省工业和信息化厅和市政府联合举办的</t>
    </r>
    <r>
      <rPr>
        <sz val="12"/>
        <color rgb="FF000000"/>
        <rFont val="Times New Roman"/>
        <family val="1"/>
      </rPr>
      <t>2020</t>
    </r>
    <r>
      <rPr>
        <sz val="12"/>
        <color rgb="FF000000"/>
        <rFont val="宋体"/>
        <family val="3"/>
        <charset val="134"/>
      </rPr>
      <t>湖南</t>
    </r>
    <r>
      <rPr>
        <sz val="12"/>
        <color rgb="FF000000"/>
        <rFont val="Times New Roman"/>
        <family val="1"/>
      </rPr>
      <t>5G</t>
    </r>
    <r>
      <rPr>
        <sz val="12"/>
        <color rgb="FF000000"/>
        <rFont val="宋体"/>
        <family val="3"/>
        <charset val="134"/>
      </rPr>
      <t>高峰论坛，将于</t>
    </r>
    <r>
      <rPr>
        <sz val="12"/>
        <color rgb="FF000000"/>
        <rFont val="Times New Roman"/>
        <family val="1"/>
      </rPr>
      <t>10</t>
    </r>
    <r>
      <rPr>
        <sz val="12"/>
        <color rgb="FF000000"/>
        <rFont val="宋体"/>
        <family val="3"/>
        <charset val="134"/>
      </rPr>
      <t>月下旬在益阳召开。单位申报</t>
    </r>
    <r>
      <rPr>
        <sz val="12"/>
        <color rgb="FF000000"/>
        <rFont val="Times New Roman"/>
        <family val="1"/>
      </rPr>
      <t>386</t>
    </r>
    <r>
      <rPr>
        <sz val="12"/>
        <color rgb="FF000000"/>
        <rFont val="宋体"/>
        <family val="3"/>
        <charset val="134"/>
      </rPr>
      <t>万元用于本次高峰论坛筹备工作。预安排</t>
    </r>
    <r>
      <rPr>
        <sz val="12"/>
        <color rgb="FF000000"/>
        <rFont val="Times New Roman"/>
        <family val="1"/>
      </rPr>
      <t>300</t>
    </r>
    <r>
      <rPr>
        <sz val="12"/>
        <color rgb="FF000000"/>
        <rFont val="宋体"/>
        <family val="3"/>
        <charset val="134"/>
      </rPr>
      <t>万元。</t>
    </r>
  </si>
  <si>
    <t>办案费</t>
  </si>
  <si>
    <t>市公安局等</t>
  </si>
  <si>
    <r>
      <t>为保收支平衡，年初预算根据“四保一调”原则，对预留的办案费进行了大幅压减，根据目前收入入库和支出情况，存量资金中安排</t>
    </r>
    <r>
      <rPr>
        <sz val="12"/>
        <color rgb="FF000000"/>
        <rFont val="Times New Roman"/>
        <family val="1"/>
      </rPr>
      <t>110</t>
    </r>
    <r>
      <rPr>
        <sz val="12"/>
        <color rgb="FF000000"/>
        <rFont val="宋体"/>
        <family val="3"/>
        <charset val="134"/>
      </rPr>
      <t>万元。</t>
    </r>
  </si>
  <si>
    <t>农村村民住房建设管理条例单行本印刷费</t>
  </si>
  <si>
    <t>市人大</t>
  </si>
  <si>
    <r>
      <t>人大颁布出台的《益阳市农村村民住房建设管理条例》，已印刷单行本</t>
    </r>
    <r>
      <rPr>
        <sz val="12"/>
        <color rgb="FF000000"/>
        <rFont val="Times New Roman"/>
        <family val="1"/>
      </rPr>
      <t>50</t>
    </r>
    <r>
      <rPr>
        <sz val="12"/>
        <color rgb="FF000000"/>
        <rFont val="宋体"/>
        <family val="3"/>
        <charset val="134"/>
      </rPr>
      <t>万册发放至各区县市，用于农村宣传工作。单位申报印刷经费缺口</t>
    </r>
    <r>
      <rPr>
        <sz val="12"/>
        <color rgb="FF000000"/>
        <rFont val="Times New Roman"/>
        <family val="1"/>
      </rPr>
      <t>24.98</t>
    </r>
    <r>
      <rPr>
        <sz val="12"/>
        <color rgb="FF000000"/>
        <rFont val="宋体"/>
        <family val="3"/>
        <charset val="134"/>
      </rPr>
      <t>万元，安排</t>
    </r>
    <r>
      <rPr>
        <sz val="12"/>
        <color rgb="FF000000"/>
        <rFont val="Times New Roman"/>
        <family val="1"/>
      </rPr>
      <t>18</t>
    </r>
    <r>
      <rPr>
        <sz val="12"/>
        <color rgb="FF000000"/>
        <rFont val="宋体"/>
        <family val="3"/>
        <charset val="134"/>
      </rPr>
      <t>万元。</t>
    </r>
  </si>
  <si>
    <t>健康民生项目实施方案</t>
  </si>
  <si>
    <t>根据市卫健委代拟的《益阳市健康民生项目实施方案》，在全市范围内建立健康民生项目工作制度，每位孕妇免费接受一次无创产前基因检测、遗传性耳聋、地中海贫血基因检测，新生儿免费接受一次新生儿48种遗传代谢病串联质谱检测。赫山区、资阳区项目经费由市：区按4:6分担。其他地区由同级财政负担。全年预计市级需配套429万元。</t>
  </si>
  <si>
    <t>附表8：</t>
  </si>
  <si>
    <t>2020年省下达我市地方政府债券情况表</t>
  </si>
  <si>
    <t>单  位</t>
  </si>
  <si>
    <t>2020年</t>
  </si>
  <si>
    <t>新增债券资金</t>
  </si>
  <si>
    <t>一般</t>
  </si>
  <si>
    <t>专项</t>
  </si>
  <si>
    <t>一、省分配额度</t>
  </si>
  <si>
    <t>二、县（市）小计</t>
  </si>
  <si>
    <t>1、沅江市</t>
  </si>
  <si>
    <t>2、南县</t>
  </si>
  <si>
    <t>3、桃江县</t>
  </si>
  <si>
    <t>4、安化县</t>
  </si>
  <si>
    <t>三、市本级及市辖区小计</t>
  </si>
  <si>
    <t>1、市本级</t>
  </si>
  <si>
    <t xml:space="preserve">   其中：纯本级</t>
  </si>
  <si>
    <t xml:space="preserve">     高新区</t>
  </si>
  <si>
    <t xml:space="preserve">    大通湖区</t>
  </si>
  <si>
    <t>2、 资阳区</t>
  </si>
  <si>
    <t>3、 赫山区</t>
  </si>
  <si>
    <t>附表9：</t>
  </si>
  <si>
    <t>2020年市本级专项债券资金项目表（草案）</t>
  </si>
  <si>
    <t>2020年预算调整安排数</t>
  </si>
  <si>
    <t>2020年市本级专项债券资金合计</t>
  </si>
  <si>
    <t>湘财预[2020]5号</t>
  </si>
  <si>
    <t>益阳南高铁站站场及配套基础设施建设项目60000万元，大通湖区殡葬建设项目6000万元，大通湖区人民医院门诊大楼建设7000万元，益阳市老年康复中心养护楼（二期）6000万元。</t>
  </si>
  <si>
    <t>湘财预[2020]65号</t>
  </si>
  <si>
    <t>益阳南高铁站站场及配套基础设施建设项目12000万元，益阳市第一中医医院扩建项目10500万元，益阳市中心城区智慧停车项目13300万元，益阳职业技术学院学生公寓4#楼2000万元，益阳市儿童医院整体搬迁建设工程4000万元，益阳长春工业园标准化厂房及配套工程建设项目10000万元，大通湖区工业园区标准化厂房及配套附属设施建设项目4000万元。</t>
  </si>
  <si>
    <t>湘财预[2020]164号</t>
  </si>
  <si>
    <t>益阳市第一中医医院扩建项目4500万元，益阳市妇幼保健院围产期保健大楼建设项目3500万元，益阳东部新区四方山片城镇老旧小区（时光怀旧小镇）改造建设项目12000万元，益阳国家级高新区数字经济产业园50000万元，益阳市公共卫生防治中心25600万元，益阳南高铁站站场及配套基础设施建设项目20000万元。大通湖区工业园区标准化厂房及配套附属设施建设项目1800万元。</t>
  </si>
  <si>
    <t>附表10：</t>
  </si>
  <si>
    <t>2020年市对区税收返还和转移支付调整方案（草案）</t>
  </si>
  <si>
    <r>
      <rPr>
        <sz val="11"/>
        <rFont val="宋体"/>
        <family val="3"/>
        <charset val="134"/>
      </rPr>
      <t>单位：万元</t>
    </r>
  </si>
  <si>
    <r>
      <rPr>
        <sz val="11"/>
        <rFont val="宋体"/>
        <family val="3"/>
        <charset val="134"/>
      </rPr>
      <t>项目</t>
    </r>
  </si>
  <si>
    <r>
      <rPr>
        <sz val="11"/>
        <rFont val="宋体"/>
        <family val="3"/>
        <charset val="134"/>
      </rPr>
      <t>预算数</t>
    </r>
  </si>
  <si>
    <r>
      <rPr>
        <b/>
        <sz val="11"/>
        <rFont val="宋体"/>
        <family val="3"/>
        <charset val="134"/>
      </rPr>
      <t>合计</t>
    </r>
  </si>
  <si>
    <t>一、市对区税收返还</t>
  </si>
  <si>
    <t>中央和省税收返还，省直接分配到各区。</t>
  </si>
  <si>
    <r>
      <rPr>
        <sz val="11"/>
        <rFont val="宋体"/>
        <family val="3"/>
        <charset val="134"/>
      </rPr>
      <t>增值税（含营改增）基数返还</t>
    </r>
  </si>
  <si>
    <r>
      <rPr>
        <sz val="11"/>
        <rFont val="宋体"/>
        <family val="3"/>
        <charset val="134"/>
      </rPr>
      <t>消费税基数返还</t>
    </r>
  </si>
  <si>
    <r>
      <rPr>
        <sz val="11"/>
        <rFont val="宋体"/>
        <family val="3"/>
        <charset val="134"/>
      </rPr>
      <t>所得税基数返还</t>
    </r>
  </si>
  <si>
    <r>
      <rPr>
        <sz val="11"/>
        <rFont val="宋体"/>
        <family val="3"/>
        <charset val="134"/>
      </rPr>
      <t>成品油价格和税费改革返还</t>
    </r>
  </si>
  <si>
    <r>
      <rPr>
        <sz val="11"/>
        <rFont val="宋体"/>
        <family val="3"/>
        <charset val="134"/>
      </rPr>
      <t>其他税收返还</t>
    </r>
  </si>
  <si>
    <t>营改增体制调整税收返还</t>
  </si>
  <si>
    <t>二、市对区一般性转移支付</t>
  </si>
  <si>
    <t>市级财力安排</t>
  </si>
  <si>
    <t>三、市对区专项转移支付</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</si>
  <si>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</si>
  <si>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</si>
  <si>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</si>
  <si>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</si>
  <si>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</si>
  <si>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</si>
  <si>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</si>
  <si>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</si>
  <si>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</si>
  <si>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</si>
  <si>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</si>
  <si>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</si>
  <si>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</si>
  <si>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</si>
  <si>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</si>
  <si>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</si>
  <si>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</si>
  <si>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</si>
  <si>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</si>
  <si>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灾害防治及应急管理支出</t>
  </si>
  <si>
    <t xml:space="preserve">      其他支出</t>
  </si>
  <si>
    <t>附表11：</t>
  </si>
  <si>
    <r>
      <rPr>
        <sz val="18"/>
        <rFont val="Times New Roman"/>
        <family val="1"/>
      </rPr>
      <t>2020</t>
    </r>
    <r>
      <rPr>
        <sz val="18"/>
        <rFont val="黑体"/>
        <family val="3"/>
        <charset val="134"/>
      </rPr>
      <t>年市本级一般公共预算支出明细调整方案（草案）</t>
    </r>
  </si>
  <si>
    <t>科目名称</t>
  </si>
  <si>
    <r>
      <rPr>
        <b/>
        <sz val="12"/>
        <rFont val="宋体"/>
        <family val="3"/>
        <charset val="134"/>
      </rPr>
      <t>预算数</t>
    </r>
  </si>
  <si>
    <r>
      <rPr>
        <b/>
        <sz val="12"/>
        <rFont val="宋体"/>
        <family val="3"/>
        <charset val="134"/>
      </rPr>
      <t>调整预算数</t>
    </r>
  </si>
  <si>
    <r>
      <rPr>
        <b/>
        <sz val="12"/>
        <rFont val="宋体"/>
        <family val="3"/>
        <charset val="134"/>
      </rPr>
      <t>变动情况</t>
    </r>
  </si>
  <si>
    <t xml:space="preserve">  一般公共服务支出</t>
  </si>
  <si>
    <t xml:space="preserve">    人大事务</t>
  </si>
  <si>
    <t xml:space="preserve">      行政运行</t>
  </si>
  <si>
    <t xml:space="preserve">      一般行政管理事务</t>
  </si>
  <si>
    <t xml:space="preserve">      机关服务</t>
  </si>
  <si>
    <t xml:space="preserve">   </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</si>
  <si>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</si>
  <si>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</si>
  <si>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</si>
  <si>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</si>
  <si>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</si>
  <si>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</si>
  <si>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</si>
  <si>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</si>
  <si>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</si>
  <si>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</si>
  <si>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</si>
  <si>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</si>
  <si>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</si>
  <si>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</si>
  <si>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</si>
  <si>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</si>
  <si>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</si>
  <si>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</si>
  <si>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</si>
  <si>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</si>
  <si>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</si>
  <si>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</si>
  <si>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</si>
  <si>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</si>
  <si>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</si>
  <si>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</si>
  <si>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</si>
  <si>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</si>
  <si>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</si>
  <si>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</si>
  <si>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</si>
  <si>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</si>
  <si>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</si>
  <si>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</si>
  <si>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</si>
  <si>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</si>
  <si>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</si>
  <si>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</si>
  <si>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</si>
  <si>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</si>
  <si>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</si>
  <si>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</si>
  <si>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</si>
  <si>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</si>
  <si>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</si>
  <si>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</si>
  <si>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</si>
  <si>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</si>
  <si>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</si>
  <si>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</si>
  <si>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</si>
  <si>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</si>
  <si>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</si>
  <si>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</si>
  <si>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</si>
  <si>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口岸电子执法系统建设与维护</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</si>
  <si>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</si>
  <si>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</si>
  <si>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</si>
  <si>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</si>
  <si>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</si>
  <si>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</si>
  <si>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</si>
  <si>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</si>
  <si>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</si>
  <si>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</si>
  <si>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</si>
  <si>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</si>
  <si>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</si>
  <si>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</si>
  <si>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 </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</si>
  <si>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</si>
  <si>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</si>
  <si>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</si>
  <si>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</si>
  <si>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</si>
  <si>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</si>
  <si>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</si>
  <si>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</si>
  <si>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</si>
  <si>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</si>
  <si>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</si>
  <si>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</si>
  <si>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</si>
  <si>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</si>
  <si>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</si>
  <si>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</si>
  <si>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</si>
  <si>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</si>
  <si>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</si>
  <si>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</si>
  <si>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港澳台侨事务</t>
  </si>
  <si>
    <t xml:space="preserve">      港澳事务</t>
  </si>
  <si>
    <t xml:space="preserve">      台湾事务</t>
  </si>
  <si>
    <t xml:space="preserve">      其他港澳台侨事务支出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</si>
  <si>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</si>
  <si>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</si>
  <si>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</si>
  <si>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</si>
  <si>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</si>
  <si>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</si>
  <si>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</si>
  <si>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</si>
  <si>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</si>
  <si>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</si>
  <si>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</si>
  <si>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</si>
  <si>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</si>
  <si>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</si>
  <si>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</si>
  <si>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</si>
  <si>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</si>
  <si>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</si>
  <si>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</si>
  <si>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</si>
  <si>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</si>
  <si>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</si>
  <si>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</si>
  <si>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</si>
  <si>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</si>
  <si>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</si>
  <si>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</si>
  <si>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</si>
  <si>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</si>
  <si>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</si>
  <si>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</si>
  <si>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</si>
  <si>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</si>
  <si>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</si>
  <si>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</si>
  <si>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</si>
  <si>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</si>
  <si>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</si>
  <si>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</si>
  <si>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</si>
  <si>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</si>
  <si>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</si>
  <si>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</si>
  <si>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</si>
  <si>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</si>
  <si>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</si>
  <si>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</si>
  <si>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</si>
  <si>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对外优惠贷款援助及贴息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</si>
  <si>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</si>
  <si>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</si>
  <si>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</si>
  <si>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</si>
  <si>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</si>
  <si>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</si>
  <si>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</si>
  <si>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</si>
  <si>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</si>
  <si>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</si>
  <si>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</si>
  <si>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</si>
  <si>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</si>
  <si>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</si>
  <si>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</si>
  <si>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</si>
  <si>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</si>
  <si>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</si>
  <si>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国际发展合作</t>
  </si>
  <si>
    <t xml:space="preserve">      其他国际发展合作支出</t>
  </si>
  <si>
    <t xml:space="preserve">    其他外交支出(款)</t>
  </si>
  <si>
    <t xml:space="preserve">      其他外交支出(项)</t>
  </si>
  <si>
    <t xml:space="preserve">  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</si>
  <si>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</si>
  <si>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</si>
  <si>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</si>
  <si>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</si>
  <si>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</si>
  <si>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</si>
  <si>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</si>
  <si>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</si>
  <si>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</si>
  <si>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</si>
  <si>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</si>
  <si>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</si>
  <si>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</si>
  <si>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</si>
  <si>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</si>
  <si>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</si>
  <si>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</si>
  <si>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</si>
  <si>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 xml:space="preserve">  公共安全支出</t>
  </si>
  <si>
    <t xml:space="preserve">    武装警察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</si>
  <si>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</si>
  <si>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</si>
  <si>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</si>
  <si>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</si>
  <si>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</si>
  <si>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</si>
  <si>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</si>
  <si>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</si>
  <si>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</si>
  <si>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</si>
  <si>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</si>
  <si>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</si>
  <si>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</si>
  <si>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</si>
  <si>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</si>
  <si>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</si>
  <si>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</si>
  <si>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</si>
  <si>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</si>
  <si>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</si>
  <si>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</si>
  <si>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</si>
  <si>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</si>
  <si>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</si>
  <si>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</si>
  <si>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</si>
  <si>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</si>
  <si>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</si>
  <si>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</si>
  <si>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</si>
  <si>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</si>
  <si>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</si>
  <si>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</si>
  <si>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</si>
  <si>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</si>
  <si>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</si>
  <si>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</si>
  <si>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</si>
  <si>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</si>
  <si>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</si>
  <si>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</si>
  <si>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</si>
  <si>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</si>
  <si>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</si>
  <si>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</si>
  <si>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</si>
  <si>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</si>
  <si>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</si>
  <si>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</si>
  <si>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</si>
  <si>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</si>
  <si>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</si>
  <si>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</si>
  <si>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</si>
  <si>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</si>
  <si>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</si>
  <si>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</si>
  <si>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</si>
  <si>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</si>
  <si>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</si>
  <si>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</si>
  <si>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</si>
  <si>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</si>
  <si>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</si>
  <si>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</si>
  <si>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</si>
  <si>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</si>
  <si>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</si>
  <si>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</si>
  <si>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</si>
  <si>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</si>
  <si>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</si>
  <si>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</si>
  <si>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</si>
  <si>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</si>
  <si>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</si>
  <si>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</si>
  <si>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</si>
  <si>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</si>
  <si>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</si>
  <si>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</si>
  <si>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</si>
  <si>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</si>
  <si>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</si>
  <si>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</si>
  <si>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</si>
  <si>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</si>
  <si>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</si>
  <si>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</si>
  <si>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</si>
  <si>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</si>
  <si>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</si>
  <si>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</si>
  <si>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</si>
  <si>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</si>
  <si>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</si>
  <si>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</si>
  <si>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</si>
  <si>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</si>
  <si>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</si>
  <si>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</si>
  <si>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</si>
  <si>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</si>
  <si>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</si>
  <si>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</si>
  <si>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</si>
  <si>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</si>
  <si>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</si>
  <si>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</si>
  <si>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</si>
  <si>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</si>
  <si>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</si>
  <si>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</si>
  <si>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</si>
  <si>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</si>
  <si>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</si>
  <si>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</si>
  <si>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</si>
  <si>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</si>
  <si>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</si>
  <si>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</si>
  <si>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</si>
  <si>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</si>
  <si>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</si>
  <si>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</si>
  <si>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</si>
  <si>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</si>
  <si>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</si>
  <si>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</si>
  <si>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</si>
  <si>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</si>
  <si>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</si>
  <si>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</si>
  <si>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</si>
  <si>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</si>
  <si>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</si>
  <si>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</si>
  <si>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</si>
  <si>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</si>
  <si>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</si>
  <si>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科技重大专项</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</si>
  <si>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</si>
  <si>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</si>
  <si>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</si>
  <si>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</si>
  <si>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</si>
  <si>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</si>
  <si>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</si>
  <si>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</si>
  <si>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文化体育与传媒支出</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</si>
  <si>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</si>
  <si>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</si>
  <si>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</si>
  <si>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</si>
  <si>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</si>
  <si>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</si>
  <si>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</si>
  <si>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</si>
  <si>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</si>
  <si>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</si>
  <si>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</si>
  <si>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</si>
  <si>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</si>
  <si>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</si>
  <si>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</si>
  <si>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</si>
  <si>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</si>
  <si>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</si>
  <si>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</si>
  <si>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</si>
  <si>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</si>
  <si>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</si>
  <si>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</si>
  <si>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</si>
  <si>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</si>
  <si>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</si>
  <si>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</si>
  <si>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</si>
  <si>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</si>
  <si>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</si>
  <si>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</si>
  <si>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其他新闻出版广播影视支出</t>
  </si>
  <si>
    <t xml:space="preserve">    广播电视</t>
  </si>
  <si>
    <t xml:space="preserve">      广播</t>
  </si>
  <si>
    <t xml:space="preserve">      电视</t>
  </si>
  <si>
    <t xml:space="preserve">      监测监管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</si>
  <si>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</si>
  <si>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</si>
  <si>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</si>
  <si>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</si>
  <si>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其他文化旅游体育与传媒支出(项)</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</si>
  <si>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</si>
  <si>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</si>
  <si>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</si>
  <si>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</si>
  <si>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</si>
  <si>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</si>
  <si>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</si>
  <si>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</si>
  <si>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</si>
  <si>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劳动人事争议调节仲裁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</si>
  <si>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</si>
  <si>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</si>
  <si>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</si>
  <si>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</si>
  <si>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</si>
  <si>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</si>
  <si>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</si>
  <si>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</si>
  <si>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行政事业单位离退休</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</si>
  <si>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</si>
  <si>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</si>
  <si>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</si>
  <si>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</si>
  <si>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</si>
  <si>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</si>
  <si>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</si>
  <si>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</si>
  <si>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</si>
  <si>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</si>
  <si>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</si>
  <si>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</si>
  <si>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</si>
  <si>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</si>
  <si>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</si>
  <si>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</si>
  <si>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</si>
  <si>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</si>
  <si>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</si>
  <si>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</si>
  <si>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</si>
  <si>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</si>
  <si>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</si>
  <si>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</si>
  <si>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</si>
  <si>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</si>
  <si>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</si>
  <si>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</si>
  <si>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</si>
  <si>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</si>
  <si>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退伍士兵安置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</si>
  <si>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</si>
  <si>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</si>
  <si>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</si>
  <si>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</si>
  <si>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</si>
  <si>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</si>
  <si>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</si>
  <si>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</si>
  <si>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</si>
  <si>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</si>
  <si>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</si>
  <si>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</si>
  <si>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</si>
  <si>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</si>
  <si>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</si>
  <si>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</si>
  <si>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</si>
  <si>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</si>
  <si>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</si>
  <si>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</si>
  <si>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</si>
  <si>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</si>
  <si>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</si>
  <si>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</si>
  <si>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</si>
  <si>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</si>
  <si>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</si>
  <si>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</si>
  <si>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</si>
  <si>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</si>
  <si>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</si>
  <si>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</si>
  <si>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</si>
  <si>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</si>
  <si>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</si>
  <si>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</si>
  <si>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</si>
  <si>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</si>
  <si>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</si>
  <si>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</si>
  <si>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</si>
  <si>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</si>
  <si>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</si>
  <si>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</si>
  <si>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</si>
  <si>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</si>
  <si>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</si>
  <si>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</si>
  <si>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</si>
  <si>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</si>
  <si>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</si>
  <si>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</si>
  <si>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</si>
  <si>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</si>
  <si>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</si>
  <si>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</si>
  <si>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</si>
  <si>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</si>
  <si>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</si>
  <si>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</si>
  <si>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</si>
  <si>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</si>
  <si>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</si>
  <si>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</si>
  <si>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</si>
  <si>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</si>
  <si>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</si>
  <si>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</si>
  <si>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</si>
  <si>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</si>
  <si>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</si>
  <si>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</si>
  <si>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</si>
  <si>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</si>
  <si>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</si>
  <si>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</si>
  <si>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</si>
  <si>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</si>
  <si>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</si>
  <si>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</si>
  <si>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</si>
  <si>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</si>
  <si>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</si>
  <si>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</si>
  <si>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</si>
  <si>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</si>
  <si>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</si>
  <si>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</si>
  <si>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</si>
  <si>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</si>
  <si>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</si>
  <si>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</si>
  <si>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</si>
  <si>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</si>
  <si>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</si>
  <si>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</si>
  <si>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</si>
  <si>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</si>
  <si>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</si>
  <si>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</si>
  <si>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财政对城镇职工基本医疗保险基金的补助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</si>
  <si>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</si>
  <si>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</si>
  <si>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</si>
  <si>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</si>
  <si>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疾病医疗救助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</si>
  <si>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</si>
  <si>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</si>
  <si>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</si>
  <si>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</si>
  <si>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</si>
  <si>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</si>
  <si>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</si>
  <si>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</si>
  <si>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</si>
  <si>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</si>
  <si>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</si>
  <si>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</si>
  <si>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</si>
  <si>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</si>
  <si>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</si>
  <si>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</si>
  <si>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</si>
  <si>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</si>
  <si>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</si>
  <si>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</si>
  <si>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</si>
  <si>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</si>
  <si>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</si>
  <si>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</si>
  <si>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</si>
  <si>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</si>
  <si>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</si>
  <si>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</si>
  <si>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</si>
  <si>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</si>
  <si>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</si>
  <si>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</si>
  <si>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</si>
  <si>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</si>
  <si>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</si>
  <si>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</si>
  <si>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</si>
  <si>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</si>
  <si>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</si>
  <si>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</si>
  <si>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</si>
  <si>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</si>
  <si>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</si>
  <si>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</si>
  <si>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</si>
  <si>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</si>
  <si>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</si>
  <si>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</si>
  <si>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</si>
  <si>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</si>
  <si>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</si>
  <si>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</si>
  <si>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</si>
  <si>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</si>
  <si>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</si>
  <si>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</si>
  <si>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能源节能利用(项)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</si>
  <si>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</si>
  <si>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</si>
  <si>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</si>
  <si>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</si>
  <si>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</si>
  <si>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</si>
  <si>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</si>
  <si>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</si>
  <si>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</si>
  <si>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</si>
  <si>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</si>
  <si>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</si>
  <si>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</si>
  <si>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</si>
  <si>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</si>
  <si>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</si>
  <si>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</si>
  <si>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</si>
  <si>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</si>
  <si>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</si>
  <si>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</si>
  <si>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</si>
  <si>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</si>
  <si>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</si>
  <si>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</si>
  <si>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</si>
  <si>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</si>
  <si>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</si>
  <si>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</si>
  <si>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</si>
  <si>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</si>
  <si>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</si>
  <si>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</si>
  <si>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</si>
  <si>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</si>
  <si>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</si>
  <si>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</si>
  <si>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</si>
  <si>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</si>
  <si>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</si>
  <si>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</si>
  <si>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</si>
  <si>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</si>
  <si>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</si>
  <si>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</si>
  <si>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</si>
  <si>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</si>
  <si>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</si>
  <si>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</si>
  <si>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</si>
  <si>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</si>
  <si>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</si>
  <si>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</si>
  <si>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</si>
  <si>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</si>
  <si>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</si>
  <si>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</si>
  <si>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</si>
  <si>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</si>
  <si>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</si>
  <si>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</si>
  <si>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</si>
  <si>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</si>
  <si>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</si>
  <si>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</si>
  <si>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</si>
  <si>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</si>
  <si>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</si>
  <si>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</si>
  <si>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</si>
  <si>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</si>
  <si>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</si>
  <si>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</si>
  <si>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</si>
  <si>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</si>
  <si>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</si>
  <si>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</si>
  <si>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</si>
  <si>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</si>
  <si>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</si>
  <si>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</si>
  <si>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</si>
  <si>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</si>
  <si>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</si>
  <si>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</si>
  <si>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行业业务管理</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</si>
  <si>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</si>
  <si>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</si>
  <si>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</si>
  <si>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</si>
  <si>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</si>
  <si>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</si>
  <si>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</si>
  <si>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</si>
  <si>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</si>
  <si>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</si>
  <si>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</si>
  <si>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</si>
  <si>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</si>
  <si>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</si>
  <si>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</si>
  <si>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</si>
  <si>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</si>
  <si>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</si>
  <si>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</si>
  <si>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</si>
  <si>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</si>
  <si>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</si>
  <si>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</si>
  <si>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</si>
  <si>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</si>
  <si>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</si>
  <si>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</si>
  <si>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</si>
  <si>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</si>
  <si>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</si>
  <si>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</si>
  <si>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</si>
  <si>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</si>
  <si>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</si>
  <si>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</si>
  <si>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</si>
  <si>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</si>
  <si>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</si>
  <si>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</si>
  <si>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</si>
  <si>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</si>
  <si>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</si>
  <si>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</si>
  <si>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</si>
  <si>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</si>
  <si>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</si>
  <si>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</si>
  <si>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</si>
  <si>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</si>
  <si>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</si>
  <si>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其他农林水事务支出(款)</t>
  </si>
  <si>
    <t xml:space="preserve">      化解其他公益性乡村债务支出</t>
  </si>
  <si>
    <t xml:space="preserve">      其他农林水事务支出(项)</t>
  </si>
  <si>
    <t xml:space="preserve">  交通运输支出</t>
  </si>
  <si>
    <t xml:space="preserve">    公路水路运输</t>
  </si>
  <si>
    <t xml:space="preserve">      公路建设</t>
  </si>
  <si>
    <t xml:space="preserve">      公路养护</t>
  </si>
  <si>
    <t xml:space="preserve">      公路运输信息化建设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</si>
  <si>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</si>
  <si>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</si>
  <si>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</si>
  <si>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</si>
  <si>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</si>
  <si>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</si>
  <si>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</si>
  <si>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</si>
  <si>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</si>
  <si>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</si>
  <si>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</si>
  <si>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</si>
  <si>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</si>
  <si>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</si>
  <si>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</si>
  <si>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</si>
  <si>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</si>
  <si>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</si>
  <si>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</si>
  <si>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</si>
  <si>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</si>
  <si>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</si>
  <si>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</si>
  <si>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</si>
  <si>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</si>
  <si>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</si>
  <si>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</si>
  <si>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</si>
  <si>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</si>
  <si>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</si>
  <si>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</si>
  <si>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</si>
  <si>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</si>
  <si>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</si>
  <si>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</si>
  <si>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</si>
  <si>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</si>
  <si>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</si>
  <si>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</si>
  <si>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</si>
  <si>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</si>
  <si>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</si>
  <si>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</si>
  <si>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</si>
  <si>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</si>
  <si>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</si>
  <si>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</si>
  <si>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</si>
  <si>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</si>
  <si>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</si>
  <si>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</si>
  <si>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</si>
  <si>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</si>
  <si>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</si>
  <si>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</si>
  <si>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</si>
  <si>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</si>
  <si>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</si>
  <si>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</si>
  <si>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</si>
  <si>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</si>
  <si>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</si>
  <si>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</si>
  <si>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</si>
  <si>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</si>
  <si>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</si>
  <si>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</si>
  <si>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</si>
  <si>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</si>
  <si>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</si>
  <si>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</si>
  <si>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</si>
  <si>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</si>
  <si>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</si>
  <si>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</si>
  <si>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</si>
  <si>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</si>
  <si>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</si>
  <si>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</si>
  <si>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</si>
  <si>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</si>
  <si>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</si>
  <si>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</si>
  <si>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</si>
  <si>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</si>
  <si>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</si>
  <si>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</si>
  <si>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</si>
  <si>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</si>
  <si>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</si>
  <si>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中药材扶持资金支出</t>
  </si>
  <si>
    <t xml:space="preserve">      重点产业振兴和技术改造项目贷款贴息</t>
  </si>
  <si>
    <t xml:space="preserve">      其他资源勘探信息等支出(项)</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</si>
  <si>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</si>
  <si>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</si>
  <si>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</si>
  <si>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</si>
  <si>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</si>
  <si>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</si>
  <si>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</si>
  <si>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</si>
  <si>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</si>
  <si>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</si>
  <si>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</si>
  <si>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</si>
  <si>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</si>
  <si>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</si>
  <si>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</si>
  <si>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</si>
  <si>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</si>
  <si>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</si>
  <si>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</si>
  <si>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</si>
  <si>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</si>
  <si>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</si>
  <si>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</si>
  <si>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</si>
  <si>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</si>
  <si>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</si>
  <si>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</si>
  <si>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</si>
  <si>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</si>
  <si>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</si>
  <si>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</si>
  <si>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</si>
  <si>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</si>
  <si>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</si>
  <si>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</si>
  <si>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</si>
  <si>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</si>
  <si>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</si>
  <si>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</si>
  <si>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</si>
  <si>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</si>
  <si>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</si>
  <si>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</si>
  <si>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</si>
  <si>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</si>
  <si>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</si>
  <si>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</si>
  <si>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</si>
  <si>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</si>
  <si>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</si>
  <si>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</si>
  <si>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</si>
  <si>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</si>
  <si>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</si>
  <si>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</si>
  <si>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</si>
  <si>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</si>
  <si>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</si>
  <si>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</si>
  <si>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</si>
  <si>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</si>
  <si>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</si>
  <si>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</si>
  <si>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</si>
  <si>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</si>
  <si>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</si>
  <si>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</si>
  <si>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</si>
  <si>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</si>
  <si>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</si>
  <si>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</si>
  <si>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其他国土资源事务支出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</si>
  <si>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</si>
  <si>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</si>
  <si>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</si>
  <si>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</si>
  <si>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</si>
  <si>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</si>
  <si>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</si>
  <si>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</si>
  <si>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</si>
  <si>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</si>
  <si>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</si>
  <si>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</si>
  <si>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</si>
  <si>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</si>
  <si>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</si>
  <si>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</si>
  <si>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</si>
  <si>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</si>
  <si>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</si>
  <si>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</si>
  <si>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</si>
  <si>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</si>
  <si>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</si>
  <si>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</si>
  <si>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</si>
  <si>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</si>
  <si>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</si>
  <si>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</si>
  <si>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</si>
  <si>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</si>
  <si>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</si>
  <si>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</si>
  <si>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</si>
  <si>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</si>
  <si>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</si>
  <si>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</si>
  <si>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</si>
  <si>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</si>
  <si>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</si>
  <si>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</si>
  <si>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</si>
  <si>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</si>
  <si>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</si>
  <si>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</si>
  <si>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</si>
  <si>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</si>
  <si>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</si>
  <si>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</si>
  <si>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</si>
  <si>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</si>
  <si>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</si>
  <si>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</si>
  <si>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</si>
  <si>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</si>
  <si>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</si>
  <si>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</si>
  <si>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</si>
  <si>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</si>
  <si>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</si>
  <si>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</si>
  <si>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</si>
  <si>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</si>
  <si>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</si>
  <si>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</si>
  <si>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</si>
  <si>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</si>
  <si>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</si>
  <si>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</si>
  <si>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</si>
  <si>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</si>
  <si>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</si>
  <si>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</si>
  <si>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</si>
  <si>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</si>
  <si>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</si>
  <si>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</si>
  <si>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</si>
  <si>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</si>
  <si>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</si>
  <si>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灾害防治及应急管理支出</t>
  </si>
  <si>
    <t>应急管理事务</t>
  </si>
  <si>
    <t>行政运行</t>
  </si>
  <si>
    <t>一般行政管理事务</t>
  </si>
  <si>
    <t>机关服务</t>
  </si>
  <si>
    <t>灾害风险防治</t>
  </si>
  <si>
    <t>国务院安委会专项</t>
  </si>
  <si>
    <t>安全监管</t>
  </si>
  <si>
    <t>安全生产基础</t>
  </si>
  <si>
    <t>应急救援</t>
  </si>
  <si>
    <t>应急管理</t>
  </si>
  <si>
    <t>事业运行</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</si>
  <si>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</si>
  <si>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</si>
  <si>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</si>
  <si>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</si>
  <si>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</si>
  <si>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</si>
  <si>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</si>
  <si>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</si>
  <si>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</si>
  <si>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</si>
  <si>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</si>
  <si>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</si>
  <si>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</si>
  <si>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</si>
  <si>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</si>
  <si>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</si>
  <si>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</si>
  <si>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</si>
  <si>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</si>
  <si>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</si>
  <si>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</si>
  <si>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</si>
  <si>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</si>
  <si>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</si>
  <si>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其他自然资源防治支出</t>
  </si>
  <si>
    <t>自然灾害救灾及恢复重建支出</t>
  </si>
  <si>
    <t>中央自然灾害生活补助</t>
  </si>
  <si>
    <t>地方自然灾害生活补助</t>
  </si>
  <si>
    <t>自然灾害救灾补助</t>
  </si>
  <si>
    <t>自然灾害灾后重建补助</t>
  </si>
  <si>
    <t>其他自然灾害救灾及恢复重建支出</t>
  </si>
  <si>
    <t>其他灾害防治及应急管理支出</t>
  </si>
  <si>
    <t xml:space="preserve">    预备费</t>
  </si>
  <si>
    <t xml:space="preserve">    其他支出(类)</t>
  </si>
  <si>
    <t xml:space="preserve">     年初预留</t>
  </si>
  <si>
    <t xml:space="preserve">     其他支出(项)</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</si>
  <si>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</si>
  <si>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</si>
  <si>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</si>
  <si>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</si>
  <si>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</si>
  <si>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</si>
  <si>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</si>
  <si>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</si>
  <si>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</si>
  <si>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本级支出小计</t>
  </si>
  <si>
    <t>转移性支出</t>
  </si>
  <si>
    <t xml:space="preserve">  补助下级支出</t>
  </si>
  <si>
    <t xml:space="preserve">    专项转移支付支出</t>
  </si>
  <si>
    <t>置换债券还本付息支出</t>
  </si>
  <si>
    <t>结转下年支出</t>
  </si>
  <si>
    <t>支出总计</t>
  </si>
  <si>
    <t>附表12：</t>
  </si>
  <si>
    <t>2020年市本级新增一般债券安排方案</t>
  </si>
  <si>
    <t>金额</t>
  </si>
  <si>
    <r>
      <rPr>
        <b/>
        <sz val="12"/>
        <color theme="1"/>
        <rFont val="宋体"/>
        <family val="3"/>
        <charset val="134"/>
      </rPr>
      <t>安排依据及说明</t>
    </r>
  </si>
  <si>
    <t>地方政府一般债券转贷收入</t>
  </si>
  <si>
    <t>一、安排市级支出</t>
  </si>
  <si>
    <t>智慧益阳建设、党政信息化平台建设等</t>
  </si>
  <si>
    <r>
      <rPr>
        <sz val="11"/>
        <color theme="1"/>
        <rFont val="宋体"/>
        <family val="3"/>
        <charset val="134"/>
      </rPr>
      <t>根据《益阳市新型智慧城市建设顶层设计方案》，新型智慧城市建设项目投资估算为</t>
    </r>
    <r>
      <rPr>
        <sz val="11"/>
        <color theme="1"/>
        <rFont val="Times New Roman"/>
        <family val="1"/>
      </rPr>
      <t>15.9</t>
    </r>
    <r>
      <rPr>
        <sz val="11"/>
        <color theme="1"/>
        <rFont val="宋体"/>
        <family val="3"/>
        <charset val="134"/>
      </rPr>
      <t>亿元。</t>
    </r>
  </si>
  <si>
    <r>
      <rPr>
        <sz val="11"/>
        <color indexed="8"/>
        <rFont val="宋体"/>
        <family val="3"/>
        <charset val="134"/>
      </rPr>
      <t>脱贫攻坚</t>
    </r>
  </si>
  <si>
    <r>
      <rPr>
        <sz val="11"/>
        <color theme="1"/>
        <rFont val="宋体"/>
        <family val="3"/>
        <charset val="134"/>
      </rPr>
      <t>《中共益阳市委市人民政府关于印发</t>
    </r>
    <r>
      <rPr>
        <sz val="11"/>
        <color theme="1"/>
        <rFont val="Times New Roman"/>
        <family val="1"/>
      </rPr>
      <t>&lt;</t>
    </r>
    <r>
      <rPr>
        <sz val="11"/>
        <color theme="1"/>
        <rFont val="宋体"/>
        <family val="3"/>
        <charset val="134"/>
      </rPr>
      <t>益阳市脱贫攻坚三年行动计划（</t>
    </r>
    <r>
      <rPr>
        <sz val="11"/>
        <color theme="1"/>
        <rFont val="Times New Roman"/>
        <family val="1"/>
      </rPr>
      <t>2017-2019</t>
    </r>
    <r>
      <rPr>
        <sz val="11"/>
        <color theme="1"/>
        <rFont val="宋体"/>
        <family val="3"/>
        <charset val="134"/>
      </rPr>
      <t>）实施方案</t>
    </r>
    <r>
      <rPr>
        <sz val="11"/>
        <color theme="1"/>
        <rFont val="Times New Roman"/>
        <family val="1"/>
      </rPr>
      <t>&gt;</t>
    </r>
    <r>
      <rPr>
        <sz val="11"/>
        <color theme="1"/>
        <rFont val="宋体"/>
        <family val="3"/>
        <charset val="134"/>
      </rPr>
      <t>的通知》（益发［</t>
    </r>
    <r>
      <rPr>
        <sz val="11"/>
        <color theme="1"/>
        <rFont val="Times New Roman"/>
        <family val="1"/>
      </rPr>
      <t>2017</t>
    </r>
    <r>
      <rPr>
        <sz val="11"/>
        <color theme="1"/>
        <rFont val="宋体"/>
        <family val="3"/>
        <charset val="134"/>
      </rPr>
      <t>］</t>
    </r>
    <r>
      <rPr>
        <sz val="11"/>
        <color theme="1"/>
        <rFont val="Times New Roman"/>
        <family val="1"/>
      </rPr>
      <t>3</t>
    </r>
    <r>
      <rPr>
        <sz val="11"/>
        <color theme="1"/>
        <rFont val="宋体"/>
        <family val="3"/>
        <charset val="134"/>
      </rPr>
      <t>号）文件精神：</t>
    </r>
    <r>
      <rPr>
        <sz val="11"/>
        <color theme="1"/>
        <rFont val="Times New Roman"/>
        <family val="1"/>
      </rPr>
      <t>“</t>
    </r>
    <r>
      <rPr>
        <sz val="11"/>
        <color theme="1"/>
        <rFont val="宋体"/>
        <family val="3"/>
        <charset val="134"/>
      </rPr>
      <t>建立财政专项扶贫资金稳步增长机制，市级财政逐年增加投入，</t>
    </r>
    <r>
      <rPr>
        <sz val="11"/>
        <color theme="1"/>
        <rFont val="Times New Roman"/>
        <family val="1"/>
      </rPr>
      <t>2017</t>
    </r>
    <r>
      <rPr>
        <sz val="11"/>
        <color theme="1"/>
        <rFont val="宋体"/>
        <family val="3"/>
        <charset val="134"/>
      </rPr>
      <t>年安排</t>
    </r>
    <r>
      <rPr>
        <sz val="11"/>
        <color theme="1"/>
        <rFont val="Times New Roman"/>
        <family val="1"/>
      </rPr>
      <t>2000</t>
    </r>
    <r>
      <rPr>
        <sz val="11"/>
        <color theme="1"/>
        <rFont val="宋体"/>
        <family val="3"/>
        <charset val="134"/>
      </rPr>
      <t>万，</t>
    </r>
    <r>
      <rPr>
        <sz val="11"/>
        <color theme="1"/>
        <rFont val="Times New Roman"/>
        <family val="1"/>
      </rPr>
      <t>2018</t>
    </r>
    <r>
      <rPr>
        <sz val="11"/>
        <color theme="1"/>
        <rFont val="宋体"/>
        <family val="3"/>
        <charset val="134"/>
      </rPr>
      <t>年</t>
    </r>
    <r>
      <rPr>
        <sz val="11"/>
        <color theme="1"/>
        <rFont val="Times New Roman"/>
        <family val="1"/>
      </rPr>
      <t>2500</t>
    </r>
    <r>
      <rPr>
        <sz val="11"/>
        <color theme="1"/>
        <rFont val="宋体"/>
        <family val="3"/>
        <charset val="134"/>
      </rPr>
      <t>万，</t>
    </r>
    <r>
      <rPr>
        <sz val="11"/>
        <color theme="1"/>
        <rFont val="Times New Roman"/>
        <family val="1"/>
      </rPr>
      <t>2019</t>
    </r>
    <r>
      <rPr>
        <sz val="11"/>
        <color theme="1"/>
        <rFont val="宋体"/>
        <family val="3"/>
        <charset val="134"/>
      </rPr>
      <t>年</t>
    </r>
    <r>
      <rPr>
        <sz val="11"/>
        <color theme="1"/>
        <rFont val="Times New Roman"/>
        <family val="1"/>
      </rPr>
      <t>3000</t>
    </r>
    <r>
      <rPr>
        <sz val="11"/>
        <color theme="1"/>
        <rFont val="宋体"/>
        <family val="3"/>
        <charset val="134"/>
      </rPr>
      <t>万</t>
    </r>
    <r>
      <rPr>
        <sz val="11"/>
        <color theme="1"/>
        <rFont val="Times New Roman"/>
        <family val="1"/>
      </rPr>
      <t>”</t>
    </r>
    <r>
      <rPr>
        <sz val="11"/>
        <color theme="1"/>
        <rFont val="宋体"/>
        <family val="3"/>
        <charset val="134"/>
      </rPr>
      <t>。《中共益阳市委市人民政府关于实施乡村振兴战略</t>
    </r>
    <r>
      <rPr>
        <sz val="11"/>
        <color theme="1"/>
        <rFont val="Times New Roman"/>
        <family val="1"/>
      </rPr>
      <t xml:space="preserve"> </t>
    </r>
    <r>
      <rPr>
        <sz val="11"/>
        <color theme="1"/>
        <rFont val="宋体"/>
        <family val="3"/>
        <charset val="134"/>
      </rPr>
      <t>深化现代农业改革谱写新时代山乡巨变新编章的意见》（益发［</t>
    </r>
    <r>
      <rPr>
        <sz val="11"/>
        <color theme="1"/>
        <rFont val="Times New Roman"/>
        <family val="1"/>
      </rPr>
      <t>2018</t>
    </r>
    <r>
      <rPr>
        <sz val="11"/>
        <color theme="1"/>
        <rFont val="宋体"/>
        <family val="3"/>
        <charset val="134"/>
      </rPr>
      <t>］</t>
    </r>
    <r>
      <rPr>
        <sz val="11"/>
        <color theme="1"/>
        <rFont val="Times New Roman"/>
        <family val="1"/>
      </rPr>
      <t>16</t>
    </r>
    <r>
      <rPr>
        <sz val="11"/>
        <color theme="1"/>
        <rFont val="宋体"/>
        <family val="3"/>
        <charset val="134"/>
      </rPr>
      <t>号）文件明确</t>
    </r>
    <r>
      <rPr>
        <sz val="11"/>
        <color theme="1"/>
        <rFont val="Times New Roman"/>
        <family val="1"/>
      </rPr>
      <t>“</t>
    </r>
    <r>
      <rPr>
        <sz val="11"/>
        <color theme="1"/>
        <rFont val="宋体"/>
        <family val="3"/>
        <charset val="134"/>
      </rPr>
      <t>筹措帮扶引导资金</t>
    </r>
    <r>
      <rPr>
        <sz val="11"/>
        <color theme="1"/>
        <rFont val="Times New Roman"/>
        <family val="1"/>
      </rPr>
      <t>1000</t>
    </r>
    <r>
      <rPr>
        <sz val="11"/>
        <color theme="1"/>
        <rFont val="宋体"/>
        <family val="3"/>
        <charset val="134"/>
      </rPr>
      <t>万元，对接帮扶</t>
    </r>
    <r>
      <rPr>
        <sz val="11"/>
        <color theme="1"/>
        <rFont val="Times New Roman"/>
        <family val="1"/>
      </rPr>
      <t>100</t>
    </r>
    <r>
      <rPr>
        <sz val="11"/>
        <color theme="1"/>
        <rFont val="宋体"/>
        <family val="3"/>
        <charset val="134"/>
      </rPr>
      <t>个以上贫困村</t>
    </r>
    <r>
      <rPr>
        <sz val="11"/>
        <color theme="1"/>
        <rFont val="Times New Roman"/>
        <family val="1"/>
      </rPr>
      <t>”</t>
    </r>
    <r>
      <rPr>
        <sz val="11"/>
        <color theme="1"/>
        <rFont val="宋体"/>
        <family val="3"/>
        <charset val="134"/>
      </rPr>
      <t>。</t>
    </r>
    <r>
      <rPr>
        <sz val="11"/>
        <color theme="1"/>
        <rFont val="Times New Roman"/>
        <family val="1"/>
      </rPr>
      <t>2018</t>
    </r>
    <r>
      <rPr>
        <sz val="11"/>
        <color theme="1"/>
        <rFont val="宋体"/>
        <family val="3"/>
        <charset val="134"/>
      </rPr>
      <t>年</t>
    </r>
    <r>
      <rPr>
        <sz val="11"/>
        <color theme="1"/>
        <rFont val="Times New Roman"/>
        <family val="1"/>
      </rPr>
      <t>10</t>
    </r>
    <r>
      <rPr>
        <sz val="11"/>
        <color theme="1"/>
        <rFont val="宋体"/>
        <family val="3"/>
        <charset val="134"/>
      </rPr>
      <t>月</t>
    </r>
    <r>
      <rPr>
        <sz val="11"/>
        <color theme="1"/>
        <rFont val="Times New Roman"/>
        <family val="1"/>
      </rPr>
      <t>24</t>
    </r>
    <r>
      <rPr>
        <sz val="11"/>
        <color theme="1"/>
        <rFont val="宋体"/>
        <family val="3"/>
        <charset val="134"/>
      </rPr>
      <t>日在全省非贫困县非贫困村脱贫攻坚工作推进会上要求把非贫困县和非贫困村作为脱贫攻坚的重要组成部分。</t>
    </r>
    <r>
      <rPr>
        <sz val="11"/>
        <color theme="1"/>
        <rFont val="Times New Roman"/>
        <family val="1"/>
      </rPr>
      <t>2019</t>
    </r>
    <r>
      <rPr>
        <sz val="11"/>
        <color theme="1"/>
        <rFont val="宋体"/>
        <family val="3"/>
        <charset val="134"/>
      </rPr>
      <t>年安排</t>
    </r>
    <r>
      <rPr>
        <sz val="11"/>
        <color theme="1"/>
        <rFont val="Times New Roman"/>
        <family val="1"/>
      </rPr>
      <t>4000</t>
    </r>
    <r>
      <rPr>
        <sz val="11"/>
        <color theme="1"/>
        <rFont val="宋体"/>
        <family val="3"/>
        <charset val="134"/>
      </rPr>
      <t>万元。一是市级重点帮扶村按</t>
    </r>
    <r>
      <rPr>
        <sz val="11"/>
        <color theme="1"/>
        <rFont val="Times New Roman"/>
        <family val="1"/>
      </rPr>
      <t>50</t>
    </r>
    <r>
      <rPr>
        <sz val="11"/>
        <color theme="1"/>
        <rFont val="宋体"/>
        <family val="3"/>
        <charset val="134"/>
      </rPr>
      <t>个</t>
    </r>
    <r>
      <rPr>
        <sz val="11"/>
        <color theme="1"/>
        <rFont val="Times New Roman"/>
        <family val="1"/>
      </rPr>
      <t>*50</t>
    </r>
    <r>
      <rPr>
        <sz val="11"/>
        <color theme="1"/>
        <rFont val="宋体"/>
        <family val="3"/>
        <charset val="134"/>
      </rPr>
      <t>万元的标准安排</t>
    </r>
    <r>
      <rPr>
        <sz val="11"/>
        <color theme="1"/>
        <rFont val="Times New Roman"/>
        <family val="1"/>
      </rPr>
      <t>2500</t>
    </r>
    <r>
      <rPr>
        <sz val="11"/>
        <color theme="1"/>
        <rFont val="宋体"/>
        <family val="3"/>
        <charset val="134"/>
      </rPr>
      <t>万元；二是市扶贫办宣传培训经费</t>
    </r>
    <r>
      <rPr>
        <sz val="11"/>
        <color theme="1"/>
        <rFont val="Times New Roman"/>
        <family val="1"/>
      </rPr>
      <t>220</t>
    </r>
    <r>
      <rPr>
        <sz val="11"/>
        <color theme="1"/>
        <rFont val="宋体"/>
        <family val="3"/>
        <charset val="134"/>
      </rPr>
      <t>万元；三是社会扶贫网</t>
    </r>
    <r>
      <rPr>
        <sz val="11"/>
        <color theme="1"/>
        <rFont val="Times New Roman"/>
        <family val="1"/>
      </rPr>
      <t>200</t>
    </r>
    <r>
      <rPr>
        <sz val="11"/>
        <color theme="1"/>
        <rFont val="宋体"/>
        <family val="3"/>
        <charset val="134"/>
      </rPr>
      <t>万元（建档立卡贫困户话费补助）；四是兜底脱贫资金</t>
    </r>
    <r>
      <rPr>
        <sz val="11"/>
        <color theme="1"/>
        <rFont val="Times New Roman"/>
        <family val="1"/>
      </rPr>
      <t>435</t>
    </r>
    <r>
      <rPr>
        <sz val="11"/>
        <color theme="1"/>
        <rFont val="宋体"/>
        <family val="3"/>
        <charset val="134"/>
      </rPr>
      <t>万元；五是其他贫困村及非贫困村的农业生产发展和基础设施建设资金</t>
    </r>
    <r>
      <rPr>
        <sz val="11"/>
        <color theme="1"/>
        <rFont val="Times New Roman"/>
        <family val="1"/>
      </rPr>
      <t>445</t>
    </r>
    <r>
      <rPr>
        <sz val="11"/>
        <color theme="1"/>
        <rFont val="宋体"/>
        <family val="3"/>
        <charset val="134"/>
      </rPr>
      <t>万元。另在市扶贫办年初部门预算中安排扶贫管理工作经费</t>
    </r>
    <r>
      <rPr>
        <sz val="11"/>
        <color theme="1"/>
        <rFont val="Times New Roman"/>
        <family val="1"/>
      </rPr>
      <t>200</t>
    </r>
    <r>
      <rPr>
        <sz val="11"/>
        <color theme="1"/>
        <rFont val="宋体"/>
        <family val="3"/>
        <charset val="134"/>
      </rPr>
      <t>万元。</t>
    </r>
    <r>
      <rPr>
        <sz val="11"/>
        <color theme="1"/>
        <rFont val="Times New Roman"/>
        <family val="1"/>
      </rPr>
      <t>2020</t>
    </r>
    <r>
      <rPr>
        <sz val="11"/>
        <color theme="1"/>
        <rFont val="宋体"/>
        <family val="3"/>
        <charset val="134"/>
      </rPr>
      <t>年安排</t>
    </r>
    <r>
      <rPr>
        <sz val="11"/>
        <color theme="1"/>
        <rFont val="Times New Roman"/>
        <family val="1"/>
      </rPr>
      <t>4043</t>
    </r>
    <r>
      <rPr>
        <sz val="11"/>
        <color theme="1"/>
        <rFont val="宋体"/>
        <family val="3"/>
        <charset val="134"/>
      </rPr>
      <t>万元，其中兜底脱贫资金</t>
    </r>
    <r>
      <rPr>
        <sz val="11"/>
        <color theme="1"/>
        <rFont val="Times New Roman"/>
        <family val="1"/>
      </rPr>
      <t>478</t>
    </r>
    <r>
      <rPr>
        <sz val="11"/>
        <color theme="1"/>
        <rFont val="宋体"/>
        <family val="3"/>
        <charset val="134"/>
      </rPr>
      <t>万元，其余项目按上年标准安排。</t>
    </r>
  </si>
  <si>
    <r>
      <rPr>
        <sz val="11"/>
        <color indexed="8"/>
        <rFont val="宋体"/>
        <family val="3"/>
        <charset val="134"/>
      </rPr>
      <t>公共租赁住房</t>
    </r>
  </si>
  <si>
    <r>
      <rPr>
        <sz val="11"/>
        <color theme="1"/>
        <rFont val="宋体"/>
        <family val="3"/>
        <charset val="134"/>
      </rPr>
      <t>根据《住房公积金管理条例》（国务院令第</t>
    </r>
    <r>
      <rPr>
        <sz val="11"/>
        <color theme="1"/>
        <rFont val="Times New Roman"/>
        <family val="1"/>
      </rPr>
      <t>350</t>
    </r>
    <r>
      <rPr>
        <sz val="11"/>
        <color theme="1"/>
        <rFont val="宋体"/>
        <family val="3"/>
        <charset val="134"/>
      </rPr>
      <t>号）第二十九条，依据市公积金管委会批准的分配原则，</t>
    </r>
    <r>
      <rPr>
        <sz val="11"/>
        <color theme="1"/>
        <rFont val="Times New Roman"/>
        <family val="1"/>
      </rPr>
      <t>2020</t>
    </r>
    <r>
      <rPr>
        <sz val="11"/>
        <color theme="1"/>
        <rFont val="宋体"/>
        <family val="3"/>
        <charset val="134"/>
      </rPr>
      <t>年住房公积金预计增值净收益</t>
    </r>
    <r>
      <rPr>
        <sz val="11"/>
        <color theme="1"/>
        <rFont val="Times New Roman"/>
        <family val="1"/>
      </rPr>
      <t>5000</t>
    </r>
    <r>
      <rPr>
        <sz val="11"/>
        <color theme="1"/>
        <rFont val="宋体"/>
        <family val="3"/>
        <charset val="134"/>
      </rPr>
      <t>万元，用于市本级及各区县保障房建设。</t>
    </r>
  </si>
  <si>
    <r>
      <rPr>
        <sz val="11"/>
        <color indexed="8"/>
        <rFont val="Times New Roman"/>
        <family val="1"/>
      </rPr>
      <t>PPP</t>
    </r>
    <r>
      <rPr>
        <sz val="11"/>
        <color indexed="8"/>
        <rFont val="宋体"/>
        <family val="3"/>
        <charset val="134"/>
      </rPr>
      <t>项目</t>
    </r>
  </si>
  <si>
    <r>
      <rPr>
        <sz val="11"/>
        <color theme="1"/>
        <rFont val="宋体"/>
        <family val="3"/>
        <charset val="134"/>
      </rPr>
      <t>政府应出的益阳市餐厨垃圾无害化处理</t>
    </r>
    <r>
      <rPr>
        <sz val="11"/>
        <color theme="1"/>
        <rFont val="Times New Roman"/>
        <family val="1"/>
      </rPr>
      <t>PPP</t>
    </r>
    <r>
      <rPr>
        <sz val="11"/>
        <color theme="1"/>
        <rFont val="宋体"/>
        <family val="3"/>
        <charset val="134"/>
      </rPr>
      <t>项目的项目资本金为</t>
    </r>
    <r>
      <rPr>
        <sz val="11"/>
        <color theme="1"/>
        <rFont val="Times New Roman"/>
        <family val="1"/>
      </rPr>
      <t>617.20</t>
    </r>
    <r>
      <rPr>
        <sz val="11"/>
        <color theme="1"/>
        <rFont val="宋体"/>
        <family val="3"/>
        <charset val="134"/>
      </rPr>
      <t>万元。另</t>
    </r>
    <r>
      <rPr>
        <sz val="11"/>
        <color theme="1"/>
        <rFont val="Times New Roman"/>
        <family val="1"/>
      </rPr>
      <t>100</t>
    </r>
    <r>
      <rPr>
        <sz val="11"/>
        <color theme="1"/>
        <rFont val="宋体"/>
        <family val="3"/>
        <charset val="134"/>
      </rPr>
      <t>万元根据益财金</t>
    </r>
    <r>
      <rPr>
        <sz val="11"/>
        <color theme="1"/>
        <rFont val="Times New Roman"/>
        <family val="1"/>
      </rPr>
      <t>[2015]268</t>
    </r>
    <r>
      <rPr>
        <sz val="11"/>
        <color theme="1"/>
        <rFont val="宋体"/>
        <family val="3"/>
        <charset val="134"/>
      </rPr>
      <t>号，设立益阳市推广运用政府和社会资本合作模式专项引导资金，用于项目目标考核及相关支出。</t>
    </r>
    <r>
      <rPr>
        <sz val="11"/>
        <color theme="1"/>
        <rFont val="Times New Roman"/>
        <family val="1"/>
      </rPr>
      <t>“</t>
    </r>
    <r>
      <rPr>
        <sz val="11"/>
        <color theme="1"/>
        <rFont val="宋体"/>
        <family val="3"/>
        <charset val="134"/>
      </rPr>
      <t>一园两中心</t>
    </r>
    <r>
      <rPr>
        <sz val="11"/>
        <color theme="1"/>
        <rFont val="Times New Roman"/>
        <family val="1"/>
      </rPr>
      <t>”PPP</t>
    </r>
    <r>
      <rPr>
        <sz val="11"/>
        <color theme="1"/>
        <rFont val="宋体"/>
        <family val="3"/>
        <charset val="134"/>
      </rPr>
      <t>项目预计</t>
    </r>
    <r>
      <rPr>
        <sz val="11"/>
        <color theme="1"/>
        <rFont val="Times New Roman"/>
        <family val="1"/>
      </rPr>
      <t>2020</t>
    </r>
    <r>
      <rPr>
        <sz val="11"/>
        <color theme="1"/>
        <rFont val="宋体"/>
        <family val="3"/>
        <charset val="134"/>
      </rPr>
      <t>年</t>
    </r>
    <r>
      <rPr>
        <sz val="11"/>
        <color theme="1"/>
        <rFont val="Times New Roman"/>
        <family val="1"/>
      </rPr>
      <t>6</t>
    </r>
    <r>
      <rPr>
        <sz val="11"/>
        <color theme="1"/>
        <rFont val="宋体"/>
        <family val="3"/>
        <charset val="134"/>
      </rPr>
      <t>月</t>
    </r>
    <r>
      <rPr>
        <sz val="11"/>
        <color theme="1"/>
        <rFont val="Times New Roman"/>
        <family val="1"/>
      </rPr>
      <t>18</t>
    </r>
    <r>
      <rPr>
        <sz val="11"/>
        <color theme="1"/>
        <rFont val="宋体"/>
        <family val="3"/>
        <charset val="134"/>
      </rPr>
      <t>日交付使用，进入运营，预估算</t>
    </r>
    <r>
      <rPr>
        <sz val="11"/>
        <color theme="1"/>
        <rFont val="Times New Roman"/>
        <family val="1"/>
      </rPr>
      <t>2020</t>
    </r>
    <r>
      <rPr>
        <sz val="11"/>
        <color theme="1"/>
        <rFont val="宋体"/>
        <family val="3"/>
        <charset val="134"/>
      </rPr>
      <t>年安排政府付费</t>
    </r>
    <r>
      <rPr>
        <sz val="11"/>
        <color theme="1"/>
        <rFont val="Times New Roman"/>
        <family val="1"/>
      </rPr>
      <t>8500</t>
    </r>
    <r>
      <rPr>
        <sz val="11"/>
        <color theme="1"/>
        <rFont val="宋体"/>
        <family val="3"/>
        <charset val="134"/>
      </rPr>
      <t>万元。益阳资江风貌带及城市西环线建设综合工程</t>
    </r>
    <r>
      <rPr>
        <sz val="11"/>
        <color theme="1"/>
        <rFont val="Times New Roman"/>
        <family val="1"/>
      </rPr>
      <t>PPP</t>
    </r>
    <r>
      <rPr>
        <sz val="11"/>
        <color theme="1"/>
        <rFont val="宋体"/>
        <family val="3"/>
        <charset val="134"/>
      </rPr>
      <t>项目需支付</t>
    </r>
    <r>
      <rPr>
        <sz val="11"/>
        <color theme="1"/>
        <rFont val="Times New Roman"/>
        <family val="1"/>
      </rPr>
      <t>2018</t>
    </r>
    <r>
      <rPr>
        <sz val="11"/>
        <color theme="1"/>
        <rFont val="宋体"/>
        <family val="3"/>
        <charset val="134"/>
      </rPr>
      <t>年、</t>
    </r>
    <r>
      <rPr>
        <sz val="11"/>
        <color theme="1"/>
        <rFont val="Times New Roman"/>
        <family val="1"/>
      </rPr>
      <t>2019</t>
    </r>
    <r>
      <rPr>
        <sz val="11"/>
        <color theme="1"/>
        <rFont val="宋体"/>
        <family val="3"/>
        <charset val="134"/>
      </rPr>
      <t>年、</t>
    </r>
    <r>
      <rPr>
        <sz val="11"/>
        <color theme="1"/>
        <rFont val="Times New Roman"/>
        <family val="1"/>
      </rPr>
      <t>2020</t>
    </r>
    <r>
      <rPr>
        <sz val="11"/>
        <color theme="1"/>
        <rFont val="宋体"/>
        <family val="3"/>
        <charset val="134"/>
      </rPr>
      <t>年三年的政府付费。因正在进行审计，估算为</t>
    </r>
    <r>
      <rPr>
        <sz val="11"/>
        <color theme="1"/>
        <rFont val="Times New Roman"/>
        <family val="1"/>
      </rPr>
      <t>2971.99</t>
    </r>
    <r>
      <rPr>
        <sz val="11"/>
        <color theme="1"/>
        <rFont val="宋体"/>
        <family val="3"/>
        <charset val="134"/>
      </rPr>
      <t>万元。以上四项共计</t>
    </r>
    <r>
      <rPr>
        <sz val="11"/>
        <color theme="1"/>
        <rFont val="Times New Roman"/>
        <family val="1"/>
      </rPr>
      <t>12189.19</t>
    </r>
    <r>
      <rPr>
        <sz val="11"/>
        <color theme="1"/>
        <rFont val="宋体"/>
        <family val="3"/>
        <charset val="134"/>
      </rPr>
      <t>万元。</t>
    </r>
  </si>
  <si>
    <t>二、转贷区县</t>
  </si>
  <si>
    <t>附表13：</t>
  </si>
  <si>
    <t>2020年政府性基金预算市对区专项转移支付分地区调整方案（草案）</t>
  </si>
  <si>
    <t>地区</t>
  </si>
  <si>
    <t>赫山区</t>
  </si>
  <si>
    <t>资阳区</t>
  </si>
  <si>
    <t>高新区</t>
  </si>
  <si>
    <t>大通湖区</t>
  </si>
  <si>
    <r>
      <rPr>
        <sz val="18"/>
        <rFont val="Times New Roman"/>
        <family val="1"/>
      </rPr>
      <t>2020</t>
    </r>
    <r>
      <rPr>
        <sz val="18"/>
        <rFont val="黑体"/>
        <family val="3"/>
        <charset val="134"/>
      </rPr>
      <t>年市本级一般公共预算支出明细表</t>
    </r>
  </si>
  <si>
    <r>
      <rPr>
        <b/>
        <sz val="11"/>
        <rFont val="宋体"/>
        <family val="3"/>
        <charset val="134"/>
      </rPr>
      <t>科目编码</t>
    </r>
  </si>
  <si>
    <r>
      <rPr>
        <b/>
        <sz val="10"/>
        <rFont val="宋体"/>
        <family val="3"/>
        <charset val="134"/>
      </rPr>
      <t>科目名称</t>
    </r>
  </si>
  <si>
    <t>2020年调整预算数</t>
  </si>
  <si>
    <t>其中：</t>
  </si>
  <si>
    <t>本级财力安排支出数</t>
  </si>
  <si>
    <t>其中：省提前下达专项转移支付安排支出数</t>
  </si>
  <si>
    <t xml:space="preserve">                                                                                      </t>
  </si>
  <si>
    <t>广播电视</t>
  </si>
  <si>
    <t>广播</t>
  </si>
  <si>
    <t>电视</t>
  </si>
  <si>
    <t>监测监管</t>
  </si>
  <si>
    <t>其他广播电视支出</t>
  </si>
  <si>
    <t>本级支出合计</t>
  </si>
  <si>
    <t>2020年预算数</t>
  </si>
  <si>
    <t>调整预算数</t>
    <phoneticPr fontId="6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</si>
</sst>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8" formatCode="0_ "/>
    <numFmt numFmtId="179" formatCode="0_);[Red]\(0\)"/>
    <numFmt numFmtId="180" formatCode="0.00_ "/>
    <numFmt numFmtId="181" formatCode="0.0_ "/>
    <numFmt numFmtId="182" formatCode="#,##0_ "/>
    <numFmt numFmtId="183" formatCode="#,##0.0"/>
  </numFmts>
  <fonts count="62">
    <font>
      <sz val="11"/>
      <color theme="1"/>
      <name val="宋体"/>
      <charset val="134"/>
      <scheme val="minor"/>
    </font>
    <font>
      <sz val="12"/>
      <name val="宋体"/>
      <charset val="134"/>
    </font>
    <font>
      <sz val="18"/>
      <name val="Times New Roman"/>
      <family val="1"/>
    </font>
    <font>
      <sz val="11"/>
      <name val="宋体"/>
      <charset val="134"/>
    </font>
    <font>
      <b/>
      <sz val="10"/>
      <name val="Times New Roman"/>
      <family val="1"/>
    </font>
    <font>
      <b/>
      <sz val="12"/>
      <name val="宋体"/>
      <charset val="134"/>
    </font>
    <font>
      <b/>
      <sz val="10"/>
      <name val="宋体"/>
      <charset val="134"/>
    </font>
    <font>
      <sz val="10"/>
      <name val="宋体"/>
      <charset val="134"/>
    </font>
    <font>
      <sz val="8"/>
      <name val="宋体"/>
      <charset val="134"/>
    </font>
    <font>
      <b/>
      <sz val="11"/>
      <name val="Times New Roman"/>
      <family val="1"/>
    </font>
    <font>
      <sz val="9"/>
      <name val="宋体"/>
      <charset val="134"/>
    </font>
    <font>
      <sz val="20"/>
      <name val="黑体"/>
      <charset val="134"/>
    </font>
    <font>
      <b/>
      <sz val="11"/>
      <name val="宋体"/>
      <charset val="134"/>
    </font>
    <font>
      <sz val="11"/>
      <name val="Times New Roman"/>
      <family val="1"/>
    </font>
    <font>
      <sz val="20"/>
      <color theme="1"/>
      <name val="黑体"/>
      <charset val="134"/>
    </font>
    <font>
      <b/>
      <sz val="12"/>
      <color theme="1"/>
      <name val="宋体"/>
      <charset val="134"/>
    </font>
    <font>
      <b/>
      <sz val="12"/>
      <color theme="1"/>
      <name val="Times New Roman"/>
      <family val="1"/>
    </font>
    <font>
      <sz val="11"/>
      <color indexed="8"/>
      <name val="宋体"/>
      <charset val="134"/>
    </font>
    <font>
      <sz val="12"/>
      <color indexed="8"/>
      <name val="Times New Roman"/>
      <family val="1"/>
    </font>
    <font>
      <sz val="11"/>
      <color theme="1"/>
      <name val="Times New Roman"/>
      <family val="1"/>
    </font>
    <font>
      <sz val="11"/>
      <color indexed="8"/>
      <name val="Times New Roman"/>
      <family val="1"/>
    </font>
    <font>
      <sz val="11"/>
      <color theme="1"/>
      <name val="宋体"/>
      <charset val="134"/>
    </font>
    <font>
      <sz val="12"/>
      <name val="Times New Roman"/>
      <family val="1"/>
    </font>
    <font>
      <b/>
      <sz val="12"/>
      <name val="Times New Roman"/>
      <family val="1"/>
    </font>
    <font>
      <b/>
      <sz val="10.5"/>
      <name val="宋体"/>
      <charset val="134"/>
    </font>
    <font>
      <sz val="14"/>
      <name val="黑体"/>
      <charset val="134"/>
    </font>
    <font>
      <sz val="18"/>
      <color theme="1"/>
      <name val="黑体"/>
      <charset val="134"/>
    </font>
    <font>
      <b/>
      <sz val="11"/>
      <color theme="1"/>
      <name val="宋体"/>
      <charset val="134"/>
    </font>
    <font>
      <sz val="14"/>
      <color theme="1"/>
      <name val="Times New Roman"/>
      <family val="1"/>
    </font>
    <font>
      <sz val="12"/>
      <color theme="1"/>
      <name val="仿宋_GB2312"/>
      <charset val="134"/>
    </font>
    <font>
      <sz val="12"/>
      <color theme="1"/>
      <name val="宋体"/>
      <family val="3"/>
      <charset val="134"/>
      <scheme val="minor"/>
    </font>
    <font>
      <b/>
      <sz val="14"/>
      <color theme="1"/>
      <name val="Times New Roman"/>
      <family val="1"/>
    </font>
    <font>
      <sz val="12"/>
      <color theme="1"/>
      <name val="宋体"/>
      <family val="3"/>
      <charset val="134"/>
    </font>
    <font>
      <sz val="12"/>
      <color rgb="FF000000"/>
      <name val="宋体"/>
      <family val="3"/>
      <charset val="134"/>
    </font>
    <font>
      <sz val="11"/>
      <color rgb="FFFF0000"/>
      <name val="宋体"/>
      <family val="3"/>
      <charset val="134"/>
      <scheme val="minor"/>
    </font>
    <font>
      <b/>
      <sz val="9"/>
      <color theme="1"/>
      <name val="宋体"/>
      <family val="3"/>
      <charset val="134"/>
    </font>
    <font>
      <sz val="11"/>
      <color rgb="FF000000"/>
      <name val="Times New Roman"/>
      <family val="1"/>
    </font>
    <font>
      <sz val="14"/>
      <name val="Times New Roman"/>
      <family val="1"/>
    </font>
    <font>
      <sz val="18"/>
      <color indexed="8"/>
      <name val="方正小标宋简体"/>
      <family val="4"/>
      <charset val="134"/>
    </font>
    <font>
      <sz val="12"/>
      <color indexed="8"/>
      <name val="Arial Narrow"/>
      <family val="2"/>
    </font>
    <font>
      <b/>
      <sz val="11"/>
      <color indexed="8"/>
      <name val="宋体"/>
      <family val="3"/>
      <charset val="134"/>
    </font>
    <font>
      <sz val="10"/>
      <color indexed="8"/>
      <name val="宋体"/>
      <family val="3"/>
      <charset val="134"/>
    </font>
    <font>
      <sz val="11"/>
      <color indexed="8"/>
      <name val="宋体"/>
      <family val="3"/>
      <charset val="134"/>
    </font>
    <font>
      <sz val="18"/>
      <color rgb="FF333333"/>
      <name val="黑体"/>
      <family val="3"/>
      <charset val="134"/>
    </font>
    <font>
      <b/>
      <sz val="11"/>
      <color theme="1"/>
      <name val="Times New Roman"/>
      <family val="1"/>
    </font>
    <font>
      <sz val="11"/>
      <color rgb="FF000000"/>
      <name val="宋体"/>
      <family val="3"/>
      <charset val="134"/>
    </font>
    <font>
      <sz val="9"/>
      <color theme="1"/>
      <name val="宋体"/>
      <family val="3"/>
      <charset val="134"/>
    </font>
    <font>
      <sz val="8"/>
      <color theme="1"/>
      <name val="宋体"/>
      <family val="3"/>
      <charset val="134"/>
    </font>
    <font>
      <b/>
      <sz val="11"/>
      <color rgb="FF000000"/>
      <name val="宋体"/>
      <family val="3"/>
      <charset val="134"/>
    </font>
    <font>
      <sz val="11"/>
      <color indexed="8"/>
      <name val="宋体"/>
      <family val="3"/>
      <charset val="134"/>
      <scheme val="minor"/>
    </font>
    <font>
      <sz val="18"/>
      <name val="黑体"/>
      <family val="3"/>
      <charset val="134"/>
    </font>
    <font>
      <b/>
      <sz val="14"/>
      <color theme="1"/>
      <name val="宋体"/>
      <family val="3"/>
      <charset val="134"/>
    </font>
    <font>
      <sz val="12"/>
      <color rgb="FF000000"/>
      <name val="Times New Roman"/>
      <family val="1"/>
    </font>
    <font>
      <sz val="11"/>
      <color theme="1"/>
      <name val="宋体"/>
      <family val="3"/>
      <charset val="134"/>
      <scheme val="minor"/>
    </font>
    <font>
      <b/>
      <sz val="12"/>
      <color theme="1"/>
      <name val="宋体"/>
      <family val="3"/>
      <charset val="134"/>
    </font>
    <font>
      <sz val="18"/>
      <color theme="1"/>
      <name val="黑体"/>
      <family val="3"/>
      <charset val="134"/>
    </font>
    <font>
      <sz val="11"/>
      <color theme="1"/>
      <name val="宋体"/>
      <family val="3"/>
      <charset val="134"/>
    </font>
    <font>
      <sz val="11"/>
      <name val="宋体"/>
      <family val="3"/>
      <charset val="134"/>
    </font>
    <font>
      <b/>
      <sz val="11"/>
      <name val="宋体"/>
      <family val="3"/>
      <charset val="134"/>
    </font>
    <font>
      <b/>
      <sz val="12"/>
      <name val="宋体"/>
      <family val="3"/>
      <charset val="134"/>
    </font>
    <font>
      <b/>
      <sz val="10"/>
      <name val="宋体"/>
      <family val="3"/>
      <charset val="134"/>
    </font>
    <font>
      <sz val="9"/>
      <name val="宋体"/>
      <family val="3"/>
      <charset val="134"/>
      <scheme val="minor"/>
    </font>
  </fonts>
  <fills count="6">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rgb="FFFFFFFF"/>
        <bgColor indexed="64"/>
      </patternFill>
    </fill>
    <fill>
      <patternFill patternType="solid">
        <fgColor theme="0"/>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indexed="8"/>
      </right>
      <top style="thin">
        <color indexed="8"/>
      </top>
      <bottom style="thin">
        <color indexed="8"/>
      </bottom>
      <diagonal/>
    </border>
    <border>
      <left/>
      <right/>
      <top style="thin">
        <color indexed="8"/>
      </top>
      <bottom/>
      <diagonal/>
    </border>
  </borders>
  <cellStyleXfs count="10">
    <xf numFmtId="0" fontId="0" fillId="0" borderId="0">
      <alignment vertical="center"/>
    </xf>
    <xf numFmtId="0" fontId="1" fillId="0" borderId="0">
      <alignment vertical="center"/>
    </xf>
    <xf numFmtId="0" fontId="7" fillId="0" borderId="0"/>
    <xf numFmtId="0" fontId="1" fillId="0" borderId="0">
      <alignment vertical="center"/>
    </xf>
    <xf numFmtId="0" fontId="1" fillId="0" borderId="0">
      <alignment vertical="center"/>
    </xf>
    <xf numFmtId="0" fontId="10" fillId="0" borderId="0"/>
    <xf numFmtId="0" fontId="1" fillId="0" borderId="0">
      <alignment vertical="center"/>
    </xf>
    <xf numFmtId="0" fontId="7" fillId="0" borderId="0"/>
    <xf numFmtId="0" fontId="53" fillId="0" borderId="0">
      <alignment vertical="center"/>
    </xf>
    <xf numFmtId="0" fontId="49" fillId="0" borderId="0">
      <alignment vertical="center"/>
    </xf>
  </cellStyleXfs>
  <cellXfs count="230">
    <xf numFmtId="0" fontId="0" fillId="0" borderId="0" xfId="0">
      <alignment vertical="center"/>
    </xf>
    <xf numFmtId="0" fontId="1" fillId="0" borderId="0" xfId="4" applyAlignment="1"/>
    <xf numFmtId="179" fontId="1" fillId="0" borderId="0" xfId="4" applyNumberFormat="1" applyFont="1" applyAlignment="1">
      <alignment horizontal="center"/>
    </xf>
    <xf numFmtId="179" fontId="1" fillId="2" borderId="0" xfId="4" applyNumberFormat="1" applyFont="1" applyFill="1" applyAlignment="1">
      <alignment horizontal="center"/>
    </xf>
    <xf numFmtId="0" fontId="2" fillId="0" borderId="0" xfId="3" applyNumberFormat="1" applyFont="1" applyFill="1" applyAlignment="1" applyProtection="1">
      <alignment horizontal="center" vertical="center"/>
    </xf>
    <xf numFmtId="0" fontId="3" fillId="2" borderId="1" xfId="3" applyNumberFormat="1" applyFont="1" applyFill="1" applyBorder="1" applyAlignment="1" applyProtection="1">
      <alignment horizontal="right" vertical="center"/>
    </xf>
    <xf numFmtId="179" fontId="5" fillId="2" borderId="7" xfId="3" applyNumberFormat="1" applyFont="1" applyFill="1" applyBorder="1" applyAlignment="1" applyProtection="1">
      <alignment horizontal="center" vertical="center"/>
    </xf>
    <xf numFmtId="179" fontId="5" fillId="2" borderId="7" xfId="3" applyNumberFormat="1" applyFont="1" applyFill="1" applyBorder="1" applyAlignment="1" applyProtection="1">
      <alignment horizontal="center" vertical="center" wrapText="1"/>
    </xf>
    <xf numFmtId="0" fontId="6" fillId="0" borderId="7" xfId="1" applyNumberFormat="1" applyFont="1" applyFill="1" applyBorder="1" applyAlignment="1" applyProtection="1">
      <alignment horizontal="left" vertical="center" shrinkToFit="1"/>
    </xf>
    <xf numFmtId="179" fontId="1" fillId="2" borderId="5" xfId="1" applyNumberFormat="1" applyFont="1" applyFill="1" applyBorder="1" applyAlignment="1" applyProtection="1">
      <alignment horizontal="center" vertical="center"/>
    </xf>
    <xf numFmtId="179" fontId="1" fillId="0" borderId="7" xfId="4" applyNumberFormat="1" applyFont="1" applyBorder="1" applyAlignment="1">
      <alignment horizontal="center"/>
    </xf>
    <xf numFmtId="0" fontId="7" fillId="0" borderId="7" xfId="1" applyNumberFormat="1" applyFont="1" applyFill="1" applyBorder="1" applyAlignment="1" applyProtection="1">
      <alignment horizontal="left" vertical="center" shrinkToFit="1"/>
    </xf>
    <xf numFmtId="0" fontId="8" fillId="0" borderId="7" xfId="1" applyNumberFormat="1" applyFont="1" applyFill="1" applyBorder="1" applyAlignment="1" applyProtection="1">
      <alignment horizontal="left" vertical="center" shrinkToFit="1"/>
    </xf>
    <xf numFmtId="179" fontId="1" fillId="2" borderId="7" xfId="1" applyNumberFormat="1" applyFont="1" applyFill="1" applyBorder="1" applyAlignment="1" applyProtection="1">
      <alignment horizontal="center" vertical="center"/>
    </xf>
    <xf numFmtId="179" fontId="1" fillId="0" borderId="7" xfId="4" applyNumberFormat="1" applyFont="1" applyBorder="1" applyAlignment="1">
      <alignment horizontal="center" vertical="center"/>
    </xf>
    <xf numFmtId="179" fontId="1" fillId="3" borderId="5" xfId="1" applyNumberFormat="1" applyFont="1" applyFill="1" applyBorder="1" applyAlignment="1" applyProtection="1">
      <alignment horizontal="center" vertical="center"/>
    </xf>
    <xf numFmtId="0" fontId="5" fillId="2" borderId="2" xfId="4" applyFont="1" applyFill="1" applyBorder="1" applyAlignment="1">
      <alignment horizontal="center" vertical="center"/>
    </xf>
    <xf numFmtId="179" fontId="5" fillId="2" borderId="2" xfId="1" applyNumberFormat="1" applyFont="1" applyFill="1" applyBorder="1" applyAlignment="1">
      <alignment horizontal="center" vertical="center"/>
    </xf>
    <xf numFmtId="0" fontId="1" fillId="0" borderId="0" xfId="4" applyFill="1" applyAlignment="1"/>
    <xf numFmtId="179" fontId="1" fillId="0" borderId="0" xfId="4" applyNumberFormat="1" applyFont="1" applyFill="1" applyAlignment="1">
      <alignment horizontal="center"/>
    </xf>
    <xf numFmtId="179" fontId="5" fillId="0" borderId="7" xfId="3" applyNumberFormat="1" applyFont="1" applyFill="1" applyBorder="1" applyAlignment="1" applyProtection="1">
      <alignment horizontal="center" vertical="center"/>
    </xf>
    <xf numFmtId="179" fontId="5" fillId="0" borderId="7" xfId="3" applyNumberFormat="1" applyFont="1" applyFill="1" applyBorder="1" applyAlignment="1" applyProtection="1">
      <alignment horizontal="center" vertical="center" wrapText="1"/>
    </xf>
    <xf numFmtId="49" fontId="7" fillId="0" borderId="7" xfId="1" applyNumberFormat="1" applyFont="1" applyFill="1" applyBorder="1" applyAlignment="1" applyProtection="1">
      <alignment horizontal="right" vertical="center"/>
    </xf>
    <xf numFmtId="179" fontId="1" fillId="0" borderId="5" xfId="1" applyNumberFormat="1" applyFont="1" applyFill="1" applyBorder="1" applyAlignment="1" applyProtection="1">
      <alignment horizontal="center" vertical="center"/>
    </xf>
    <xf numFmtId="179" fontId="1" fillId="0" borderId="7" xfId="4" applyNumberFormat="1" applyFont="1" applyFill="1" applyBorder="1" applyAlignment="1">
      <alignment horizontal="center"/>
    </xf>
    <xf numFmtId="179" fontId="1" fillId="0" borderId="7" xfId="1" applyNumberFormat="1" applyFont="1" applyFill="1" applyBorder="1" applyAlignment="1" applyProtection="1">
      <alignment horizontal="center" vertical="center"/>
    </xf>
    <xf numFmtId="179" fontId="1" fillId="0" borderId="7" xfId="4" applyNumberFormat="1" applyFont="1" applyFill="1" applyBorder="1" applyAlignment="1">
      <alignment horizontal="center" vertical="center"/>
    </xf>
    <xf numFmtId="0" fontId="5" fillId="0" borderId="7" xfId="4" applyFont="1" applyFill="1" applyBorder="1" applyAlignment="1">
      <alignment horizontal="center" vertical="center"/>
    </xf>
    <xf numFmtId="179" fontId="5" fillId="0" borderId="7" xfId="1" applyNumberFormat="1" applyFont="1" applyFill="1" applyBorder="1" applyAlignment="1">
      <alignment horizontal="center" vertical="center"/>
    </xf>
    <xf numFmtId="0" fontId="10" fillId="0" borderId="0" xfId="0" applyFont="1" applyFill="1" applyAlignment="1"/>
    <xf numFmtId="0" fontId="1"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12"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13" fillId="0" borderId="7" xfId="0" applyFont="1" applyFill="1" applyBorder="1" applyAlignment="1">
      <alignment horizontal="center" vertical="center"/>
    </xf>
    <xf numFmtId="0" fontId="53" fillId="0" borderId="0" xfId="8">
      <alignment vertical="center"/>
    </xf>
    <xf numFmtId="0" fontId="53" fillId="0" borderId="0" xfId="8" applyAlignment="1">
      <alignment vertical="center" wrapText="1"/>
    </xf>
    <xf numFmtId="0" fontId="53" fillId="0" borderId="0" xfId="8" applyAlignment="1">
      <alignment horizontal="right" vertical="center"/>
    </xf>
    <xf numFmtId="0" fontId="53" fillId="0" borderId="0" xfId="8" applyAlignment="1">
      <alignment horizontal="right" vertical="center" wrapText="1"/>
    </xf>
    <xf numFmtId="0" fontId="15" fillId="0" borderId="7" xfId="8" applyFont="1" applyBorder="1" applyAlignment="1">
      <alignment horizontal="center" vertical="center"/>
    </xf>
    <xf numFmtId="0" fontId="15" fillId="0" borderId="7" xfId="8" applyFont="1" applyBorder="1" applyAlignment="1">
      <alignment horizontal="center" vertical="center" wrapText="1"/>
    </xf>
    <xf numFmtId="0" fontId="16" fillId="0" borderId="7" xfId="8" applyFont="1" applyBorder="1" applyAlignment="1">
      <alignment horizontal="center" vertical="center" wrapText="1"/>
    </xf>
    <xf numFmtId="0" fontId="15" fillId="0" borderId="7" xfId="8" applyFont="1" applyBorder="1" applyAlignment="1">
      <alignment horizontal="left" vertical="center" wrapText="1"/>
    </xf>
    <xf numFmtId="0" fontId="17" fillId="0" borderId="7" xfId="9" applyFont="1" applyBorder="1" applyAlignment="1">
      <alignment horizontal="left" vertical="center" wrapText="1" indent="2"/>
    </xf>
    <xf numFmtId="0" fontId="18" fillId="0" borderId="7" xfId="9" applyFont="1" applyBorder="1" applyAlignment="1">
      <alignment horizontal="center" vertical="center"/>
    </xf>
    <xf numFmtId="0" fontId="19" fillId="0" borderId="7" xfId="8" applyFont="1" applyBorder="1" applyAlignment="1">
      <alignment vertical="center" wrapText="1"/>
    </xf>
    <xf numFmtId="0" fontId="20" fillId="0" borderId="7" xfId="9" applyFont="1" applyBorder="1" applyAlignment="1">
      <alignment horizontal="left" vertical="center" indent="2"/>
    </xf>
    <xf numFmtId="0" fontId="21" fillId="0" borderId="7" xfId="8" applyFont="1" applyBorder="1" applyAlignment="1">
      <alignment vertical="center" wrapText="1"/>
    </xf>
    <xf numFmtId="0" fontId="20" fillId="0" borderId="7" xfId="9" applyFont="1" applyFill="1" applyBorder="1" applyAlignment="1">
      <alignment horizontal="left" vertical="center" indent="2"/>
    </xf>
    <xf numFmtId="0" fontId="18" fillId="0" borderId="7" xfId="9" applyFont="1" applyFill="1" applyBorder="1" applyAlignment="1">
      <alignment horizontal="center" vertical="center"/>
    </xf>
    <xf numFmtId="178" fontId="22" fillId="0" borderId="0" xfId="4" applyNumberFormat="1" applyFont="1" applyAlignment="1">
      <alignment horizontal="center" vertical="center"/>
    </xf>
    <xf numFmtId="0" fontId="1" fillId="0" borderId="0" xfId="4" applyBorder="1" applyAlignment="1"/>
    <xf numFmtId="178" fontId="22" fillId="2" borderId="5" xfId="1" applyNumberFormat="1" applyFont="1" applyFill="1" applyBorder="1" applyAlignment="1" applyProtection="1">
      <alignment horizontal="center" vertical="center"/>
    </xf>
    <xf numFmtId="178" fontId="22" fillId="0" borderId="7" xfId="4" applyNumberFormat="1" applyFont="1" applyBorder="1" applyAlignment="1">
      <alignment horizontal="center" vertical="center"/>
    </xf>
    <xf numFmtId="178" fontId="22" fillId="0" borderId="7" xfId="4" applyNumberFormat="1" applyFont="1" applyFill="1" applyBorder="1" applyAlignment="1">
      <alignment horizontal="center" vertical="center"/>
    </xf>
    <xf numFmtId="178" fontId="22" fillId="0" borderId="5" xfId="1" applyNumberFormat="1" applyFont="1" applyFill="1" applyBorder="1" applyAlignment="1" applyProtection="1">
      <alignment horizontal="center" vertical="center"/>
    </xf>
    <xf numFmtId="0" fontId="5" fillId="2" borderId="7" xfId="4" applyFont="1" applyFill="1" applyBorder="1" applyAlignment="1">
      <alignment horizontal="center" vertical="center"/>
    </xf>
    <xf numFmtId="178" fontId="23" fillId="2" borderId="2" xfId="1" applyNumberFormat="1" applyFont="1" applyFill="1" applyBorder="1" applyAlignment="1">
      <alignment horizontal="center" vertical="center"/>
    </xf>
    <xf numFmtId="0" fontId="1" fillId="0" borderId="7" xfId="4" applyBorder="1" applyAlignment="1"/>
    <xf numFmtId="0" fontId="24" fillId="0" borderId="8" xfId="6" applyFont="1" applyFill="1" applyBorder="1" applyAlignment="1">
      <alignment horizontal="center" vertical="center"/>
    </xf>
    <xf numFmtId="178" fontId="22" fillId="0" borderId="8" xfId="0" applyNumberFormat="1" applyFont="1" applyFill="1" applyBorder="1" applyAlignment="1" applyProtection="1">
      <alignment horizontal="center" vertical="center"/>
    </xf>
    <xf numFmtId="178" fontId="22" fillId="0" borderId="7" xfId="0" applyNumberFormat="1" applyFont="1" applyFill="1" applyBorder="1" applyAlignment="1" applyProtection="1">
      <alignment horizontal="center" vertical="center"/>
    </xf>
    <xf numFmtId="0" fontId="6" fillId="0" borderId="9" xfId="0" applyNumberFormat="1" applyFont="1" applyFill="1" applyBorder="1" applyAlignment="1" applyProtection="1">
      <alignment horizontal="left" vertical="center"/>
    </xf>
    <xf numFmtId="178" fontId="22" fillId="0" borderId="9" xfId="0" applyNumberFormat="1" applyFont="1" applyFill="1" applyBorder="1" applyAlignment="1" applyProtection="1">
      <alignment horizontal="center" vertical="center"/>
    </xf>
    <xf numFmtId="0" fontId="7" fillId="0" borderId="7" xfId="0" applyNumberFormat="1" applyFont="1" applyFill="1" applyBorder="1" applyAlignment="1" applyProtection="1">
      <alignment horizontal="left" vertical="center"/>
    </xf>
    <xf numFmtId="178" fontId="13" fillId="0" borderId="3" xfId="0" applyNumberFormat="1" applyFont="1" applyFill="1" applyBorder="1" applyAlignment="1">
      <alignment horizontal="center" vertical="center"/>
    </xf>
    <xf numFmtId="178" fontId="13" fillId="0" borderId="7" xfId="0" applyNumberFormat="1" applyFont="1" applyFill="1" applyBorder="1" applyAlignment="1">
      <alignment horizontal="center" vertical="center"/>
    </xf>
    <xf numFmtId="0" fontId="6" fillId="0" borderId="9" xfId="0" applyNumberFormat="1" applyFont="1" applyFill="1" applyBorder="1" applyAlignment="1" applyProtection="1">
      <alignment horizontal="left" vertical="center" indent="1"/>
    </xf>
    <xf numFmtId="0" fontId="24" fillId="0" borderId="7" xfId="6" applyFont="1" applyFill="1" applyBorder="1" applyAlignment="1">
      <alignment horizontal="center" vertical="center"/>
    </xf>
    <xf numFmtId="0" fontId="13" fillId="0" borderId="0" xfId="0" applyFont="1" applyFill="1" applyAlignment="1">
      <alignment vertical="center"/>
    </xf>
    <xf numFmtId="0" fontId="13" fillId="0" borderId="0" xfId="0" applyFont="1" applyFill="1" applyAlignment="1">
      <alignment horizontal="right" vertical="center"/>
    </xf>
    <xf numFmtId="0" fontId="3"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3" xfId="0" applyFont="1" applyFill="1" applyBorder="1" applyAlignment="1">
      <alignment horizontal="center" vertical="center"/>
    </xf>
    <xf numFmtId="0" fontId="10" fillId="0" borderId="7" xfId="0" applyFont="1" applyFill="1" applyBorder="1" applyAlignment="1"/>
    <xf numFmtId="0" fontId="12" fillId="0" borderId="7" xfId="0" applyFont="1" applyFill="1" applyBorder="1" applyAlignment="1">
      <alignment horizontal="left" vertical="center"/>
    </xf>
    <xf numFmtId="0" fontId="13" fillId="0" borderId="7" xfId="0" applyFont="1" applyFill="1" applyBorder="1" applyAlignment="1">
      <alignment horizontal="left" vertical="center"/>
    </xf>
    <xf numFmtId="0" fontId="13" fillId="0" borderId="3" xfId="0" applyFont="1" applyFill="1" applyBorder="1" applyAlignment="1">
      <alignment horizontal="center" vertical="center"/>
    </xf>
    <xf numFmtId="0" fontId="10" fillId="0" borderId="7" xfId="0" applyFont="1" applyFill="1" applyBorder="1" applyAlignment="1">
      <alignment vertical="center"/>
    </xf>
    <xf numFmtId="0" fontId="27" fillId="4" borderId="0" xfId="0" applyFont="1" applyFill="1" applyAlignment="1">
      <alignment horizontal="left" vertical="center" wrapText="1"/>
    </xf>
    <xf numFmtId="0" fontId="27" fillId="4" borderId="0" xfId="0" applyFont="1" applyFill="1" applyAlignment="1">
      <alignment horizontal="center" vertical="center" wrapText="1"/>
    </xf>
    <xf numFmtId="0" fontId="27" fillId="0" borderId="7" xfId="0" applyFont="1" applyBorder="1" applyAlignment="1">
      <alignment horizontal="center" vertical="center" wrapText="1"/>
    </xf>
    <xf numFmtId="0" fontId="27" fillId="4" borderId="7" xfId="0" applyFont="1" applyFill="1" applyBorder="1" applyAlignment="1">
      <alignment horizontal="left" vertical="center" wrapText="1"/>
    </xf>
    <xf numFmtId="0" fontId="21" fillId="4" borderId="7" xfId="0" applyFont="1" applyFill="1" applyBorder="1" applyAlignment="1">
      <alignment horizontal="left" vertical="center" wrapText="1"/>
    </xf>
    <xf numFmtId="178" fontId="27" fillId="4" borderId="7" xfId="0" applyNumberFormat="1" applyFont="1" applyFill="1" applyBorder="1" applyAlignment="1">
      <alignment horizontal="center" vertical="center" wrapText="1"/>
    </xf>
    <xf numFmtId="0" fontId="21" fillId="4" borderId="7" xfId="0" applyFont="1" applyFill="1" applyBorder="1" applyAlignment="1">
      <alignment horizontal="center" vertical="center" wrapText="1"/>
    </xf>
    <xf numFmtId="178" fontId="21" fillId="4" borderId="7" xfId="0" applyNumberFormat="1" applyFont="1" applyFill="1" applyBorder="1" applyAlignment="1">
      <alignment horizontal="center" vertical="center" wrapText="1"/>
    </xf>
    <xf numFmtId="0" fontId="21" fillId="0" borderId="0" xfId="0" applyFont="1" applyAlignment="1">
      <alignment horizontal="left" wrapText="1"/>
    </xf>
    <xf numFmtId="0" fontId="27" fillId="0" borderId="7" xfId="0" applyFont="1" applyBorder="1" applyAlignment="1">
      <alignment horizontal="left" vertical="center" wrapText="1"/>
    </xf>
    <xf numFmtId="0" fontId="21" fillId="0" borderId="7" xfId="0" applyFont="1" applyBorder="1" applyAlignment="1">
      <alignment horizontal="left" vertical="center" wrapText="1" indent="2"/>
    </xf>
    <xf numFmtId="0" fontId="21" fillId="0" borderId="7" xfId="0" applyFont="1" applyBorder="1" applyAlignment="1">
      <alignment horizontal="center" vertical="center" wrapText="1"/>
    </xf>
    <xf numFmtId="0" fontId="21" fillId="0" borderId="7" xfId="0" applyFont="1" applyBorder="1" applyAlignment="1">
      <alignment horizontal="left" vertical="center" wrapText="1" indent="1"/>
    </xf>
    <xf numFmtId="0" fontId="0" fillId="0" borderId="0" xfId="0" applyFont="1">
      <alignment vertical="center"/>
    </xf>
    <xf numFmtId="0" fontId="0" fillId="0" borderId="0" xfId="0" applyAlignment="1">
      <alignment horizontal="center" vertical="center"/>
    </xf>
    <xf numFmtId="0" fontId="28" fillId="0" borderId="0" xfId="0" applyFont="1" applyAlignment="1">
      <alignment horizontal="center" vertical="center"/>
    </xf>
    <xf numFmtId="0" fontId="29" fillId="0" borderId="0" xfId="0" applyFont="1">
      <alignment vertical="center"/>
    </xf>
    <xf numFmtId="0" fontId="29" fillId="0" borderId="0" xfId="0" applyFont="1" applyAlignment="1">
      <alignment horizontal="justify" vertical="center"/>
    </xf>
    <xf numFmtId="0" fontId="30" fillId="0" borderId="0" xfId="0" applyFont="1" applyAlignment="1">
      <alignment horizontal="center" vertical="center"/>
    </xf>
    <xf numFmtId="0" fontId="30" fillId="0" borderId="0" xfId="0" applyFont="1">
      <alignment vertical="center"/>
    </xf>
    <xf numFmtId="0" fontId="31" fillId="4" borderId="7"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32" fillId="4" borderId="7" xfId="0" applyFont="1" applyFill="1" applyBorder="1" applyAlignment="1">
      <alignment horizontal="left" vertical="center" wrapText="1"/>
    </xf>
    <xf numFmtId="180" fontId="28" fillId="4" borderId="7" xfId="0" applyNumberFormat="1" applyFont="1" applyFill="1" applyBorder="1" applyAlignment="1">
      <alignment horizontal="center" vertical="center" wrapText="1"/>
    </xf>
    <xf numFmtId="49" fontId="1" fillId="5" borderId="3" xfId="5" applyNumberFormat="1" applyFont="1" applyFill="1" applyBorder="1" applyAlignment="1" applyProtection="1">
      <alignment horizontal="left" vertical="center" wrapText="1"/>
    </xf>
    <xf numFmtId="0" fontId="32" fillId="5" borderId="3" xfId="0" applyFont="1" applyFill="1" applyBorder="1" applyAlignment="1">
      <alignment horizontal="left" vertical="center" wrapText="1"/>
    </xf>
    <xf numFmtId="0" fontId="33" fillId="4" borderId="7" xfId="0" applyFont="1" applyFill="1" applyBorder="1" applyAlignment="1">
      <alignment horizontal="left" vertical="center" wrapText="1"/>
    </xf>
    <xf numFmtId="181" fontId="28" fillId="4" borderId="7" xfId="0" applyNumberFormat="1" applyFont="1" applyFill="1" applyBorder="1" applyAlignment="1">
      <alignment horizontal="center" vertical="center" wrapText="1"/>
    </xf>
    <xf numFmtId="178" fontId="28" fillId="4" borderId="7" xfId="0" applyNumberFormat="1" applyFont="1" applyFill="1" applyBorder="1" applyAlignment="1">
      <alignment horizontal="center" vertical="center" wrapText="1"/>
    </xf>
    <xf numFmtId="0" fontId="32" fillId="4" borderId="3" xfId="0" applyFont="1" applyFill="1" applyBorder="1" applyAlignment="1">
      <alignment horizontal="left" vertical="center" wrapText="1"/>
    </xf>
    <xf numFmtId="0" fontId="32" fillId="5" borderId="7" xfId="0" applyFont="1" applyFill="1" applyBorder="1" applyAlignment="1">
      <alignment horizontal="left" vertical="center" wrapText="1"/>
    </xf>
    <xf numFmtId="49" fontId="1" fillId="2" borderId="3" xfId="5" applyNumberFormat="1" applyFont="1" applyFill="1" applyBorder="1" applyAlignment="1" applyProtection="1">
      <alignment horizontal="left" vertical="center" wrapText="1"/>
    </xf>
    <xf numFmtId="49" fontId="1" fillId="2" borderId="7" xfId="0" applyNumberFormat="1" applyFont="1" applyFill="1" applyBorder="1" applyAlignment="1">
      <alignment horizontal="left" vertical="center" wrapText="1"/>
    </xf>
    <xf numFmtId="0" fontId="0" fillId="0" borderId="0" xfId="0" applyAlignment="1">
      <alignment vertical="center"/>
    </xf>
    <xf numFmtId="0" fontId="34" fillId="0" borderId="0" xfId="0" applyFont="1">
      <alignment vertical="center"/>
    </xf>
    <xf numFmtId="0" fontId="35" fillId="4" borderId="0" xfId="0" applyFont="1" applyFill="1" applyBorder="1" applyAlignment="1">
      <alignment horizontal="left" vertical="center" wrapText="1"/>
    </xf>
    <xf numFmtId="0" fontId="35" fillId="4" borderId="0" xfId="0" applyFont="1" applyFill="1" applyBorder="1" applyAlignment="1">
      <alignment vertical="center" wrapText="1"/>
    </xf>
    <xf numFmtId="0" fontId="35" fillId="4" borderId="0" xfId="0" applyFont="1" applyFill="1" applyBorder="1" applyAlignment="1">
      <alignment horizontal="right" vertical="center" wrapText="1"/>
    </xf>
    <xf numFmtId="0" fontId="15" fillId="0" borderId="7" xfId="0" applyFont="1" applyBorder="1" applyAlignment="1">
      <alignment horizontal="center" vertical="center" wrapText="1"/>
    </xf>
    <xf numFmtId="0" fontId="15" fillId="0" borderId="7" xfId="0" applyFont="1" applyBorder="1" applyAlignment="1">
      <alignment vertical="center" wrapText="1"/>
    </xf>
    <xf numFmtId="0" fontId="16" fillId="0" borderId="7" xfId="0" applyFont="1" applyBorder="1" applyAlignment="1">
      <alignment horizontal="center" vertical="center" wrapText="1"/>
    </xf>
    <xf numFmtId="49" fontId="1" fillId="2" borderId="7" xfId="5" applyNumberFormat="1" applyFont="1" applyFill="1" applyBorder="1" applyAlignment="1" applyProtection="1">
      <alignment horizontal="left" vertical="center"/>
    </xf>
    <xf numFmtId="49" fontId="1" fillId="2" borderId="7" xfId="5" applyNumberFormat="1" applyFont="1" applyFill="1" applyBorder="1" applyAlignment="1" applyProtection="1">
      <alignment vertical="center" wrapText="1"/>
    </xf>
    <xf numFmtId="49" fontId="1" fillId="2" borderId="3" xfId="5" applyNumberFormat="1" applyFont="1" applyFill="1" applyBorder="1" applyAlignment="1" applyProtection="1">
      <alignment vertical="center" wrapText="1"/>
    </xf>
    <xf numFmtId="0" fontId="36" fillId="4" borderId="7" xfId="0" applyFont="1" applyFill="1" applyBorder="1" applyAlignment="1">
      <alignment horizontal="left" vertical="center" wrapText="1"/>
    </xf>
    <xf numFmtId="4" fontId="28" fillId="4" borderId="7" xfId="0" applyNumberFormat="1" applyFont="1" applyFill="1" applyBorder="1" applyAlignment="1">
      <alignment horizontal="center" vertical="center" wrapText="1"/>
    </xf>
    <xf numFmtId="0" fontId="32" fillId="4" borderId="7" xfId="0" applyFont="1" applyFill="1" applyBorder="1" applyAlignment="1">
      <alignment vertical="center" wrapText="1"/>
    </xf>
    <xf numFmtId="0" fontId="32" fillId="4" borderId="3" xfId="0" applyFont="1" applyFill="1" applyBorder="1" applyAlignment="1">
      <alignment vertical="center" wrapText="1"/>
    </xf>
    <xf numFmtId="182" fontId="28" fillId="4" borderId="7" xfId="0" applyNumberFormat="1" applyFont="1" applyFill="1" applyBorder="1" applyAlignment="1">
      <alignment horizontal="center" vertical="center" wrapText="1"/>
    </xf>
    <xf numFmtId="183" fontId="37" fillId="4" borderId="7" xfId="0" applyNumberFormat="1" applyFont="1" applyFill="1" applyBorder="1" applyAlignment="1">
      <alignment horizontal="center" vertical="center" wrapText="1"/>
    </xf>
    <xf numFmtId="3" fontId="28" fillId="4" borderId="7" xfId="0" applyNumberFormat="1" applyFont="1" applyFill="1" applyBorder="1" applyAlignment="1">
      <alignment horizontal="center" vertical="center" wrapText="1"/>
    </xf>
    <xf numFmtId="0" fontId="7" fillId="0" borderId="0" xfId="0" applyFont="1" applyFill="1" applyAlignment="1"/>
    <xf numFmtId="0" fontId="7" fillId="0" borderId="0" xfId="0" applyFont="1" applyFill="1" applyAlignment="1">
      <alignment vertical="center"/>
    </xf>
    <xf numFmtId="0" fontId="39" fillId="2" borderId="10" xfId="0" applyNumberFormat="1" applyFont="1" applyFill="1" applyBorder="1" applyAlignment="1" applyProtection="1">
      <alignment vertical="center"/>
    </xf>
    <xf numFmtId="0" fontId="40" fillId="2" borderId="11" xfId="0" applyNumberFormat="1" applyFont="1" applyFill="1" applyBorder="1" applyAlignment="1" applyProtection="1">
      <alignment horizontal="center" vertical="center"/>
    </xf>
    <xf numFmtId="0" fontId="40" fillId="2" borderId="13" xfId="0" applyNumberFormat="1" applyFont="1" applyFill="1" applyBorder="1" applyAlignment="1" applyProtection="1">
      <alignment horizontal="center" vertical="center" wrapText="1"/>
    </xf>
    <xf numFmtId="0" fontId="40" fillId="2" borderId="15" xfId="0" applyNumberFormat="1" applyFont="1" applyFill="1" applyBorder="1" applyAlignment="1" applyProtection="1">
      <alignment horizontal="center" vertical="center"/>
    </xf>
    <xf numFmtId="0" fontId="41" fillId="2" borderId="14" xfId="0" applyNumberFormat="1" applyFont="1" applyFill="1" applyBorder="1" applyAlignment="1" applyProtection="1">
      <alignment horizontal="center" vertical="center" wrapText="1"/>
    </xf>
    <xf numFmtId="0" fontId="41" fillId="2" borderId="16" xfId="0" applyNumberFormat="1" applyFont="1" applyFill="1" applyBorder="1" applyAlignment="1" applyProtection="1">
      <alignment horizontal="center" vertical="center" wrapText="1"/>
    </xf>
    <xf numFmtId="0" fontId="42" fillId="2" borderId="15" xfId="0" applyNumberFormat="1" applyFont="1" applyFill="1" applyBorder="1" applyAlignment="1" applyProtection="1">
      <alignment horizontal="left" vertical="center"/>
    </xf>
    <xf numFmtId="0" fontId="42" fillId="2" borderId="15" xfId="0" applyNumberFormat="1" applyFont="1" applyFill="1" applyBorder="1" applyAlignment="1" applyProtection="1">
      <alignment horizontal="center" vertical="center"/>
    </xf>
    <xf numFmtId="178" fontId="3" fillId="2" borderId="11" xfId="0" applyNumberFormat="1" applyFont="1" applyFill="1" applyBorder="1" applyAlignment="1" applyProtection="1">
      <alignment horizontal="center" vertical="center" wrapText="1"/>
    </xf>
    <xf numFmtId="178" fontId="3" fillId="2" borderId="13" xfId="0" applyNumberFormat="1" applyFont="1" applyFill="1" applyBorder="1" applyAlignment="1" applyProtection="1">
      <alignment horizontal="center" vertical="center" wrapText="1"/>
    </xf>
    <xf numFmtId="178" fontId="42" fillId="2" borderId="13" xfId="0" applyNumberFormat="1" applyFont="1" applyFill="1" applyBorder="1" applyAlignment="1" applyProtection="1">
      <alignment horizontal="center" vertical="center" wrapText="1"/>
    </xf>
    <xf numFmtId="178" fontId="42" fillId="2" borderId="11" xfId="2" applyNumberFormat="1" applyFont="1" applyFill="1" applyBorder="1" applyAlignment="1" applyProtection="1">
      <alignment horizontal="center" vertical="center" wrapText="1"/>
    </xf>
    <xf numFmtId="178" fontId="3" fillId="2" borderId="11" xfId="2" applyNumberFormat="1" applyFont="1" applyFill="1" applyBorder="1" applyAlignment="1" applyProtection="1">
      <alignment horizontal="center" vertical="center" wrapText="1"/>
    </xf>
    <xf numFmtId="178" fontId="3" fillId="0" borderId="11" xfId="0" applyNumberFormat="1" applyFont="1" applyFill="1" applyBorder="1" applyAlignment="1" applyProtection="1">
      <alignment horizontal="center" vertical="center"/>
    </xf>
    <xf numFmtId="178" fontId="42" fillId="0" borderId="11" xfId="0" applyNumberFormat="1" applyFont="1" applyFill="1" applyBorder="1" applyAlignment="1" applyProtection="1">
      <alignment horizontal="center" vertical="center"/>
    </xf>
    <xf numFmtId="0" fontId="42" fillId="2" borderId="11" xfId="0" applyNumberFormat="1" applyFont="1" applyFill="1" applyBorder="1" applyAlignment="1" applyProtection="1">
      <alignment horizontal="left" vertical="center"/>
    </xf>
    <xf numFmtId="178" fontId="42" fillId="0" borderId="11" xfId="2" applyNumberFormat="1" applyFont="1" applyFill="1" applyBorder="1" applyAlignment="1" applyProtection="1">
      <alignment horizontal="center" vertical="center"/>
    </xf>
    <xf numFmtId="178" fontId="3" fillId="0" borderId="11" xfId="2" applyNumberFormat="1" applyFont="1" applyFill="1" applyBorder="1" applyAlignment="1" applyProtection="1">
      <alignment horizontal="center" vertical="center"/>
    </xf>
    <xf numFmtId="0" fontId="42" fillId="2" borderId="11" xfId="0" applyNumberFormat="1" applyFont="1" applyFill="1" applyBorder="1" applyAlignment="1" applyProtection="1">
      <alignment vertical="center"/>
    </xf>
    <xf numFmtId="0" fontId="42" fillId="2" borderId="15" xfId="0" applyNumberFormat="1" applyFont="1" applyFill="1" applyBorder="1" applyAlignment="1" applyProtection="1">
      <alignment vertical="center"/>
    </xf>
    <xf numFmtId="0" fontId="39" fillId="2" borderId="0" xfId="0" applyNumberFormat="1" applyFont="1" applyFill="1" applyAlignment="1" applyProtection="1">
      <alignment vertical="center"/>
    </xf>
    <xf numFmtId="0" fontId="42" fillId="2" borderId="1" xfId="7" applyNumberFormat="1" applyFont="1" applyFill="1" applyBorder="1" applyAlignment="1" applyProtection="1">
      <alignment horizontal="right" vertical="center"/>
    </xf>
    <xf numFmtId="178" fontId="42" fillId="2" borderId="11" xfId="0" applyNumberFormat="1" applyFont="1" applyFill="1" applyBorder="1" applyAlignment="1" applyProtection="1">
      <alignment horizontal="center" vertical="center" wrapText="1"/>
    </xf>
    <xf numFmtId="0" fontId="21" fillId="0" borderId="0" xfId="0" applyFont="1" applyAlignment="1">
      <alignment horizontal="left" vertical="center" wrapText="1"/>
    </xf>
    <xf numFmtId="0" fontId="21" fillId="0" borderId="0" xfId="0" applyFont="1" applyAlignment="1">
      <alignment horizontal="center" vertical="center" wrapText="1"/>
    </xf>
    <xf numFmtId="0" fontId="27" fillId="4" borderId="7" xfId="0" applyFont="1" applyFill="1" applyBorder="1" applyAlignment="1">
      <alignment horizontal="center" vertical="center" wrapText="1"/>
    </xf>
    <xf numFmtId="0" fontId="44" fillId="0" borderId="7" xfId="0" applyFont="1" applyBorder="1" applyAlignment="1">
      <alignment horizontal="center" vertical="center" wrapText="1"/>
    </xf>
    <xf numFmtId="0" fontId="21" fillId="0" borderId="7" xfId="0" applyFont="1" applyBorder="1" applyAlignment="1">
      <alignment horizontal="left" vertical="center" wrapText="1"/>
    </xf>
    <xf numFmtId="0" fontId="19" fillId="0" borderId="7" xfId="0" applyFont="1" applyBorder="1" applyAlignment="1">
      <alignment horizontal="center" vertical="center" wrapText="1"/>
    </xf>
    <xf numFmtId="0" fontId="45" fillId="0" borderId="7" xfId="0" applyFont="1" applyBorder="1" applyAlignment="1">
      <alignment horizontal="left" vertical="center" wrapText="1"/>
    </xf>
    <xf numFmtId="0" fontId="46" fillId="0" borderId="7" xfId="0" applyFont="1" applyBorder="1" applyAlignment="1">
      <alignment horizontal="center" vertical="center" wrapText="1"/>
    </xf>
    <xf numFmtId="0" fontId="36" fillId="0" borderId="7" xfId="0" applyFont="1" applyBorder="1" applyAlignment="1">
      <alignment horizontal="center" vertical="center" wrapText="1"/>
    </xf>
    <xf numFmtId="0" fontId="47" fillId="0" borderId="7" xfId="0" applyFont="1" applyBorder="1" applyAlignment="1">
      <alignment horizontal="left" vertical="center" wrapText="1"/>
    </xf>
    <xf numFmtId="0" fontId="48" fillId="4" borderId="7" xfId="0" applyFont="1" applyFill="1" applyBorder="1" applyAlignment="1">
      <alignment horizontal="center" vertical="center" wrapText="1"/>
    </xf>
    <xf numFmtId="0" fontId="45" fillId="0" borderId="7" xfId="0" applyFont="1" applyBorder="1" applyAlignment="1">
      <alignment horizontal="left" vertical="center" wrapText="1" indent="1"/>
    </xf>
    <xf numFmtId="0" fontId="48" fillId="4" borderId="7" xfId="0" applyFont="1" applyFill="1" applyBorder="1" applyAlignment="1">
      <alignment horizontal="left" vertical="center" wrapText="1"/>
    </xf>
    <xf numFmtId="0" fontId="0" fillId="0" borderId="7" xfId="0" applyBorder="1">
      <alignment vertical="center"/>
    </xf>
    <xf numFmtId="0" fontId="27" fillId="5" borderId="7" xfId="0"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center" vertical="center"/>
    </xf>
    <xf numFmtId="0" fontId="43" fillId="4" borderId="0" xfId="0" applyFont="1" applyFill="1" applyBorder="1" applyAlignment="1">
      <alignment horizontal="center" vertical="center" wrapText="1"/>
    </xf>
    <xf numFmtId="0" fontId="43" fillId="4" borderId="0" xfId="0" applyFont="1" applyFill="1" applyAlignment="1">
      <alignment horizontal="center" vertical="center" wrapText="1"/>
    </xf>
    <xf numFmtId="0" fontId="21" fillId="0" borderId="0" xfId="0" applyFont="1" applyBorder="1" applyAlignment="1">
      <alignment horizontal="center" vertical="center" wrapText="1"/>
    </xf>
    <xf numFmtId="0" fontId="38" fillId="2" borderId="0" xfId="0" applyNumberFormat="1" applyFont="1" applyFill="1" applyBorder="1" applyAlignment="1" applyProtection="1">
      <alignment horizontal="center" vertical="center"/>
    </xf>
    <xf numFmtId="0" fontId="40" fillId="2" borderId="12" xfId="0" applyNumberFormat="1" applyFont="1" applyFill="1" applyBorder="1" applyAlignment="1" applyProtection="1">
      <alignment horizontal="center" vertical="center" wrapText="1"/>
    </xf>
    <xf numFmtId="0" fontId="40" fillId="2" borderId="13" xfId="0" applyNumberFormat="1" applyFont="1" applyFill="1" applyBorder="1" applyAlignment="1" applyProtection="1">
      <alignment horizontal="center" vertical="center" wrapText="1"/>
    </xf>
    <xf numFmtId="0" fontId="40" fillId="2" borderId="14" xfId="0" applyNumberFormat="1" applyFont="1" applyFill="1" applyBorder="1" applyAlignment="1" applyProtection="1">
      <alignment horizontal="center" vertical="center" wrapText="1"/>
    </xf>
    <xf numFmtId="0" fontId="7" fillId="0" borderId="17" xfId="0" applyNumberFormat="1" applyFont="1" applyFill="1" applyBorder="1" applyAlignment="1" applyProtection="1">
      <alignment horizontal="left" vertical="center"/>
    </xf>
    <xf numFmtId="0" fontId="28" fillId="0" borderId="0" xfId="0" applyFont="1" applyAlignment="1">
      <alignment horizontal="center" vertical="center"/>
    </xf>
    <xf numFmtId="0" fontId="15" fillId="4" borderId="7" xfId="0" applyFont="1" applyFill="1" applyBorder="1" applyAlignment="1">
      <alignment horizontal="left" vertical="center" wrapText="1"/>
    </xf>
    <xf numFmtId="0" fontId="15" fillId="4" borderId="7" xfId="0" applyFont="1" applyFill="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1" fillId="4" borderId="1" xfId="0" applyFont="1" applyFill="1" applyBorder="1" applyAlignment="1">
      <alignment horizontal="center" vertical="center" wrapText="1"/>
    </xf>
    <xf numFmtId="0" fontId="27" fillId="4" borderId="7"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1" fillId="4" borderId="3"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5" fillId="0" borderId="0" xfId="0" applyNumberFormat="1" applyFont="1" applyFill="1" applyBorder="1" applyAlignment="1">
      <alignment horizontal="center" vertical="center"/>
    </xf>
    <xf numFmtId="0" fontId="10" fillId="0" borderId="7" xfId="0" applyFont="1" applyFill="1" applyBorder="1" applyAlignment="1">
      <alignment horizontal="left" vertical="center" wrapText="1"/>
    </xf>
    <xf numFmtId="0" fontId="2" fillId="0" borderId="0" xfId="3" applyNumberFormat="1" applyFont="1" applyFill="1" applyBorder="1" applyAlignment="1" applyProtection="1">
      <alignment horizontal="center" vertical="center"/>
    </xf>
    <xf numFmtId="178" fontId="2" fillId="0" borderId="0" xfId="3" applyNumberFormat="1" applyFont="1" applyFill="1" applyBorder="1" applyAlignment="1" applyProtection="1">
      <alignment horizontal="center" vertical="center"/>
    </xf>
    <xf numFmtId="0" fontId="3" fillId="2" borderId="8" xfId="3" applyNumberFormat="1" applyFont="1" applyFill="1" applyBorder="1" applyAlignment="1" applyProtection="1">
      <alignment horizontal="right" vertical="center"/>
    </xf>
    <xf numFmtId="178" fontId="13" fillId="2" borderId="8" xfId="3" applyNumberFormat="1" applyFont="1" applyFill="1" applyBorder="1" applyAlignment="1" applyProtection="1">
      <alignment horizontal="right" vertical="center"/>
    </xf>
    <xf numFmtId="0" fontId="9" fillId="2" borderId="6" xfId="3" applyNumberFormat="1" applyFont="1" applyFill="1" applyBorder="1" applyAlignment="1" applyProtection="1">
      <alignment horizontal="center" vertical="center"/>
    </xf>
    <xf numFmtId="0" fontId="9" fillId="2" borderId="8" xfId="3" applyNumberFormat="1" applyFont="1" applyFill="1" applyBorder="1" applyAlignment="1" applyProtection="1">
      <alignment horizontal="center" vertical="center"/>
    </xf>
    <xf numFmtId="0" fontId="4" fillId="2" borderId="2" xfId="3" applyNumberFormat="1" applyFont="1" applyFill="1" applyBorder="1" applyAlignment="1" applyProtection="1">
      <alignment horizontal="center" vertical="center"/>
    </xf>
    <xf numFmtId="0" fontId="4" fillId="2" borderId="8" xfId="3" applyNumberFormat="1" applyFont="1" applyFill="1" applyBorder="1" applyAlignment="1" applyProtection="1">
      <alignment horizontal="center" vertical="center"/>
    </xf>
    <xf numFmtId="178" fontId="23" fillId="2" borderId="2" xfId="3" applyNumberFormat="1" applyFont="1" applyFill="1" applyBorder="1" applyAlignment="1" applyProtection="1">
      <alignment horizontal="center" vertical="center"/>
    </xf>
    <xf numFmtId="178" fontId="23" fillId="2" borderId="8" xfId="3" applyNumberFormat="1" applyFont="1" applyFill="1" applyBorder="1" applyAlignment="1" applyProtection="1">
      <alignment horizontal="center" vertical="center"/>
    </xf>
    <xf numFmtId="0" fontId="14" fillId="0" borderId="0" xfId="8" applyFont="1" applyAlignment="1">
      <alignment horizontal="center" vertical="center"/>
    </xf>
    <xf numFmtId="0" fontId="11" fillId="0" borderId="0" xfId="0" applyFont="1" applyFill="1" applyBorder="1" applyAlignment="1">
      <alignment horizontal="center" vertical="center" wrapText="1"/>
    </xf>
    <xf numFmtId="0" fontId="2" fillId="0" borderId="0" xfId="3" applyNumberFormat="1" applyFont="1" applyFill="1" applyAlignment="1" applyProtection="1">
      <alignment horizontal="center" vertical="center"/>
    </xf>
    <xf numFmtId="0" fontId="3" fillId="0" borderId="1" xfId="3" applyNumberFormat="1" applyFont="1" applyFill="1" applyBorder="1" applyAlignment="1" applyProtection="1">
      <alignment horizontal="right" vertical="center"/>
    </xf>
    <xf numFmtId="179" fontId="5" fillId="0" borderId="3" xfId="3" applyNumberFormat="1" applyFont="1" applyFill="1" applyBorder="1" applyAlignment="1" applyProtection="1">
      <alignment horizontal="center" vertical="center"/>
    </xf>
    <xf numFmtId="179" fontId="5" fillId="0" borderId="4" xfId="3" applyNumberFormat="1" applyFont="1" applyFill="1" applyBorder="1" applyAlignment="1" applyProtection="1">
      <alignment horizontal="center" vertical="center"/>
    </xf>
    <xf numFmtId="179" fontId="5" fillId="0" borderId="5" xfId="3" applyNumberFormat="1" applyFont="1" applyFill="1" applyBorder="1" applyAlignment="1" applyProtection="1">
      <alignment horizontal="center" vertical="center"/>
    </xf>
    <xf numFmtId="179" fontId="1" fillId="0" borderId="7" xfId="3" applyNumberFormat="1" applyFont="1" applyFill="1" applyBorder="1" applyAlignment="1" applyProtection="1">
      <alignment horizontal="center" vertical="center"/>
    </xf>
    <xf numFmtId="0" fontId="9" fillId="0" borderId="2" xfId="3" applyNumberFormat="1" applyFont="1" applyFill="1" applyBorder="1" applyAlignment="1" applyProtection="1">
      <alignment horizontal="center" vertical="center"/>
    </xf>
    <xf numFmtId="0" fontId="9" fillId="0" borderId="6" xfId="3" applyNumberFormat="1" applyFont="1" applyFill="1" applyBorder="1" applyAlignment="1" applyProtection="1">
      <alignment horizontal="center" vertical="center"/>
    </xf>
    <xf numFmtId="0" fontId="9" fillId="0" borderId="8" xfId="3" applyNumberFormat="1" applyFont="1" applyFill="1" applyBorder="1" applyAlignment="1" applyProtection="1">
      <alignment horizontal="center" vertical="center"/>
    </xf>
    <xf numFmtId="0" fontId="4" fillId="0" borderId="2" xfId="3" applyNumberFormat="1" applyFont="1" applyFill="1" applyBorder="1" applyAlignment="1" applyProtection="1">
      <alignment horizontal="center" vertical="center"/>
    </xf>
    <xf numFmtId="0" fontId="4" fillId="0" borderId="6" xfId="3" applyNumberFormat="1" applyFont="1" applyFill="1" applyBorder="1" applyAlignment="1" applyProtection="1">
      <alignment horizontal="center" vertical="center"/>
    </xf>
    <xf numFmtId="0" fontId="4" fillId="0" borderId="8" xfId="3" applyNumberFormat="1" applyFont="1" applyFill="1" applyBorder="1" applyAlignment="1" applyProtection="1">
      <alignment horizontal="center" vertical="center"/>
    </xf>
    <xf numFmtId="179" fontId="5" fillId="0" borderId="2" xfId="3" applyNumberFormat="1" applyFont="1" applyFill="1" applyBorder="1" applyAlignment="1" applyProtection="1">
      <alignment horizontal="center" vertical="center"/>
    </xf>
    <xf numFmtId="179" fontId="5" fillId="0" borderId="8" xfId="3" applyNumberFormat="1" applyFont="1" applyFill="1" applyBorder="1" applyAlignment="1" applyProtection="1">
      <alignment horizontal="center" vertical="center"/>
    </xf>
    <xf numFmtId="179" fontId="5" fillId="2" borderId="3" xfId="3" applyNumberFormat="1" applyFont="1" applyFill="1" applyBorder="1" applyAlignment="1" applyProtection="1">
      <alignment horizontal="center" vertical="center"/>
    </xf>
    <xf numFmtId="179" fontId="5" fillId="2" borderId="4" xfId="3" applyNumberFormat="1" applyFont="1" applyFill="1" applyBorder="1" applyAlignment="1" applyProtection="1">
      <alignment horizontal="center" vertical="center"/>
    </xf>
    <xf numFmtId="179" fontId="5" fillId="2" borderId="5" xfId="3" applyNumberFormat="1" applyFont="1" applyFill="1" applyBorder="1" applyAlignment="1" applyProtection="1">
      <alignment horizontal="center" vertical="center"/>
    </xf>
    <xf numFmtId="179" fontId="1" fillId="2" borderId="7" xfId="3" applyNumberFormat="1" applyFont="1" applyFill="1" applyBorder="1" applyAlignment="1" applyProtection="1">
      <alignment horizontal="center" vertical="center"/>
    </xf>
    <xf numFmtId="0" fontId="4" fillId="2" borderId="6" xfId="3" applyNumberFormat="1" applyFont="1" applyFill="1" applyBorder="1" applyAlignment="1" applyProtection="1">
      <alignment horizontal="center" vertical="center"/>
    </xf>
    <xf numFmtId="179" fontId="5" fillId="2" borderId="2" xfId="3" applyNumberFormat="1" applyFont="1" applyFill="1" applyBorder="1" applyAlignment="1" applyProtection="1">
      <alignment horizontal="center" vertical="center"/>
    </xf>
    <xf numFmtId="179" fontId="5" fillId="2" borderId="8" xfId="3" applyNumberFormat="1" applyFont="1" applyFill="1" applyBorder="1" applyAlignment="1" applyProtection="1">
      <alignment horizontal="center" vertical="center"/>
    </xf>
    <xf numFmtId="0" fontId="58" fillId="0" borderId="7" xfId="0" applyFont="1" applyFill="1" applyBorder="1" applyAlignment="1">
      <alignment horizontal="center" vertical="center"/>
    </xf>
  </cellXfs>
  <cellStyles count="10">
    <cellStyle name="常规" xfId="0" builtinId="0"/>
    <cellStyle name="常规 10 10 2 2" xfId="1"/>
    <cellStyle name="常规 10 11" xfId="3"/>
    <cellStyle name="常规 10_长沙" xfId="4"/>
    <cellStyle name="常规 2 22" xfId="9"/>
    <cellStyle name="常规 25" xfId="2"/>
    <cellStyle name="常规 29" xfId="7"/>
    <cellStyle name="常规 3" xfId="6"/>
    <cellStyle name="常规 99" xfId="8"/>
    <cellStyle name="常规_益阳市2019年部门预算输出表("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6&#24180;&#25253;&#20154;&#22823;&#20915;&#31639;&#25253;&#21578;/L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9579;&#20113;&#33437;/&#38647;&#21147;/2018&#24180;&#37096;&#38376;&#39044;&#31639;1111&#38647;&#21147;/2018&#24180;&#37096;&#38376;&#39044;&#31639;1111&#38647;&#21147;/&#20915;&#31639;/2011&#24180;&#39044;&#31639;&#25351;&#26631;&#24080;(12.1.19&#23450;&#3129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coveredExternalLin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coveredExternalLink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915;&#31639;/L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915;&#31639;/2011&#24180;&#39044;&#31639;&#25351;&#26631;&#24080;(12.1.19&#23450;&#3129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38472;&#23567;&#25991;2020\&#38647;&#31185;&#38271;&#23450;&#31295;2020&#24180;&#39044;&#31639;&#34920;&#26684;\&#39044;&#31639;&#20844;&#24320;\RecoveredExternalLink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38472;&#23567;&#25991;2020\&#38647;&#31185;&#38271;&#23450;&#31295;2020&#24180;&#39044;&#31639;&#34920;&#26684;\&#39044;&#31639;&#20844;&#24320;\RecoveredExternalLink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单位指标查询"/>
    </sheetNames>
    <definedNames>
      <definedName name="BM8_SelectZBM.BM8_ZBMChangeKMM"/>
      <definedName name="BM8_SelectZBM.BM8_ZBMminusOption"/>
      <definedName name="BM8_SelectZBM.BM8_ZBMSumOption"/>
    </defined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单位指标查询"/>
      <sheetName val="单位指标查询 (原稿)"/>
      <sheetName val="单位指标查询 (农业科排渍)"/>
      <sheetName val="市本级指标帐"/>
      <sheetName val="单位指标科目调整明细表"/>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RecoveredExternalLink1"/>
    </sheetNames>
    <definedNames>
      <definedName name="BM8_SelectZBM.BM8_ZBMChangeKMM" refersTo="#REF!"/>
      <definedName name="BM8_SelectZBM.BM8_ZBMminusOption" refersTo="#REF!"/>
      <definedName name="BM8_SelectZBM.BM8_ZBMSumOption" refersTo="#REF!"/>
    </defined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单位指标查询"/>
      <sheetName val="单位指标查询 (原稿)"/>
      <sheetName val="单位指标查询 (农业科排渍)"/>
      <sheetName val="市本级指标帐"/>
      <sheetName val="单位指标科目调整明细表"/>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s>
    <definedNames>
      <definedName name="BM8_SelectZBM.BM8_ZBMChangeKMM" refersTo="#REF!"/>
      <definedName name="BM8_SelectZBM.BM8_ZBMminusOption" refersTo="#REF!"/>
      <definedName name="BM8_SelectZBM.BM8_ZBMSumOption" refersTo="#REF!"/>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单位指标查询"/>
      <sheetName val="单位指标查询 (原稿)"/>
      <sheetName val="单位指标查询 (农业科排渍)"/>
      <sheetName val="市本级指标帐"/>
      <sheetName val="单位指标科目调整明细表"/>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RecoveredExternalLink1"/>
    </sheetNames>
    <definedNames>
      <definedName name="BM8_SelectZBM.BM8_ZBMChangeKMM" refersTo="#REF!"/>
      <definedName name="BM8_SelectZBM.BM8_ZBMminusOption" refersTo="#REF!"/>
      <definedName name="BM8_SelectZBM.BM8_ZBMSumOption" refersTo="#REF!"/>
    </defined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单位指标查询"/>
      <sheetName val="单位指标查询 (原稿)"/>
      <sheetName val="单位指标查询 (农业科排渍)"/>
      <sheetName val="市本级指标帐"/>
      <sheetName val="单位指标科目调整明细表"/>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tabSelected="1" workbookViewId="0">
      <selection activeCell="H11" sqref="H11"/>
    </sheetView>
  </sheetViews>
  <sheetFormatPr defaultColWidth="9" defaultRowHeight="14.4"/>
  <cols>
    <col min="1" max="1" width="32.88671875" customWidth="1"/>
    <col min="2" max="5" width="14.109375" customWidth="1"/>
  </cols>
  <sheetData>
    <row r="1" spans="1:5" ht="27" customHeight="1">
      <c r="A1" t="s">
        <v>0</v>
      </c>
    </row>
    <row r="2" spans="1:5" ht="45" customHeight="1">
      <c r="A2" s="172" t="s">
        <v>1</v>
      </c>
      <c r="B2" s="172"/>
      <c r="C2" s="172"/>
      <c r="D2" s="172"/>
      <c r="E2" s="172"/>
    </row>
    <row r="3" spans="1:5" ht="19.05" customHeight="1">
      <c r="A3" s="89"/>
      <c r="B3" s="89"/>
      <c r="C3" s="89"/>
      <c r="D3" s="89"/>
      <c r="E3" s="89" t="s">
        <v>2</v>
      </c>
    </row>
    <row r="4" spans="1:5" ht="35.25" customHeight="1">
      <c r="A4" s="83" t="s">
        <v>3</v>
      </c>
      <c r="B4" s="83" t="s">
        <v>4</v>
      </c>
      <c r="C4" s="83" t="s">
        <v>5</v>
      </c>
      <c r="D4" s="83" t="s">
        <v>6</v>
      </c>
      <c r="E4" s="83" t="s">
        <v>7</v>
      </c>
    </row>
    <row r="5" spans="1:5" ht="35.25" customHeight="1">
      <c r="A5" s="90" t="s">
        <v>8</v>
      </c>
      <c r="B5" s="83">
        <v>155715</v>
      </c>
      <c r="C5" s="83"/>
      <c r="D5" s="83">
        <v>155715</v>
      </c>
      <c r="E5" s="92"/>
    </row>
    <row r="6" spans="1:5" ht="35.25" customHeight="1">
      <c r="A6" s="90" t="s">
        <v>9</v>
      </c>
      <c r="B6" s="83">
        <f>SUM(B7:B9)</f>
        <v>206067</v>
      </c>
      <c r="C6" s="83"/>
      <c r="D6" s="83">
        <f>SUM(D7:D9)</f>
        <v>151686</v>
      </c>
      <c r="E6" s="92">
        <f>D6-B6</f>
        <v>-54381</v>
      </c>
    </row>
    <row r="7" spans="1:5" ht="35.25" customHeight="1">
      <c r="A7" s="93" t="s">
        <v>10</v>
      </c>
      <c r="B7" s="92">
        <v>16371</v>
      </c>
      <c r="C7" s="92"/>
      <c r="D7" s="92">
        <v>16371</v>
      </c>
      <c r="E7" s="92"/>
    </row>
    <row r="8" spans="1:5" ht="35.25" customHeight="1">
      <c r="A8" s="93" t="s">
        <v>11</v>
      </c>
      <c r="B8" s="92">
        <v>92315</v>
      </c>
      <c r="C8" s="92"/>
      <c r="D8" s="92">
        <v>92315</v>
      </c>
      <c r="E8" s="92"/>
    </row>
    <row r="9" spans="1:5" ht="35.25" customHeight="1">
      <c r="A9" s="93" t="s">
        <v>12</v>
      </c>
      <c r="B9" s="92">
        <v>97381</v>
      </c>
      <c r="C9" s="92"/>
      <c r="D9" s="92">
        <f>-75500+97381+21119</f>
        <v>43000</v>
      </c>
      <c r="E9" s="92">
        <f>D9-B9</f>
        <v>-54381</v>
      </c>
    </row>
    <row r="10" spans="1:5" ht="35.25" customHeight="1">
      <c r="A10" s="90" t="s">
        <v>13</v>
      </c>
      <c r="B10" s="170"/>
      <c r="C10" s="83">
        <f>SUM(C11:C11)</f>
        <v>45665</v>
      </c>
      <c r="D10" s="83">
        <f>SUM(D11:D11)</f>
        <v>25365</v>
      </c>
      <c r="E10" s="92">
        <f>D10-C10</f>
        <v>-20300</v>
      </c>
    </row>
    <row r="11" spans="1:5" ht="35.25" customHeight="1">
      <c r="A11" s="93" t="s">
        <v>14</v>
      </c>
      <c r="C11" s="92">
        <v>45665</v>
      </c>
      <c r="D11" s="92">
        <v>25365</v>
      </c>
      <c r="E11" s="92">
        <f>D11-C11</f>
        <v>-20300</v>
      </c>
    </row>
    <row r="12" spans="1:5" ht="35.25" customHeight="1">
      <c r="A12" s="90" t="s">
        <v>15</v>
      </c>
      <c r="B12" s="83">
        <v>61108</v>
      </c>
      <c r="C12" s="83"/>
      <c r="D12" s="83">
        <v>61108</v>
      </c>
      <c r="E12" s="92"/>
    </row>
    <row r="13" spans="1:5" ht="35.25" customHeight="1">
      <c r="A13" s="90" t="s">
        <v>16</v>
      </c>
      <c r="B13" s="83">
        <v>0</v>
      </c>
      <c r="C13" s="83"/>
      <c r="D13" s="83">
        <v>0</v>
      </c>
      <c r="E13" s="92"/>
    </row>
    <row r="14" spans="1:5" ht="35.25" customHeight="1">
      <c r="A14" s="90" t="s">
        <v>17</v>
      </c>
      <c r="B14" s="83">
        <v>23217</v>
      </c>
      <c r="C14" s="83"/>
      <c r="D14" s="171">
        <f>23217-2150+1187+3036</f>
        <v>25290</v>
      </c>
      <c r="E14" s="92">
        <f>D14-B14</f>
        <v>2073</v>
      </c>
    </row>
    <row r="15" spans="1:5" ht="35.25" customHeight="1">
      <c r="A15" s="90" t="s">
        <v>18</v>
      </c>
      <c r="B15" s="83">
        <v>12000</v>
      </c>
      <c r="C15" s="83"/>
      <c r="D15" s="83">
        <v>12000</v>
      </c>
      <c r="E15" s="92"/>
    </row>
    <row r="16" spans="1:5" ht="35.25" customHeight="1">
      <c r="A16" s="83" t="s">
        <v>19</v>
      </c>
      <c r="B16" s="83">
        <f>SUM(B5,B6,B12,B14,B15,B13)</f>
        <v>458107</v>
      </c>
      <c r="C16" s="83">
        <f>+C10</f>
        <v>45665</v>
      </c>
      <c r="D16" s="83">
        <f>SUM(D5,D6,D10,D12,D14,D15,D13)</f>
        <v>431164</v>
      </c>
      <c r="E16" s="92">
        <f>D16-B16-C16</f>
        <v>-72608</v>
      </c>
    </row>
    <row r="17" spans="1:1" ht="27" customHeight="1">
      <c r="A17" t="s">
        <v>20</v>
      </c>
    </row>
  </sheetData>
  <mergeCells count="1">
    <mergeCell ref="A2:E2"/>
  </mergeCells>
  <phoneticPr fontId="61" type="noConversion"/>
  <pageMargins left="1" right="0.7" top="0.75" bottom="0.75" header="0.3" footer="0.3"/>
  <pageSetup paperSize="9" scale="95" fitToHeight="0" orientation="portrait"/>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zoomScale="130" zoomScaleNormal="130" workbookViewId="0">
      <selection activeCell="G12" sqref="G12"/>
    </sheetView>
  </sheetViews>
  <sheetFormatPr defaultColWidth="6.77734375" defaultRowHeight="10.8"/>
  <cols>
    <col min="1" max="1" width="30.33203125" style="29" customWidth="1"/>
    <col min="2" max="2" width="14.5546875" style="29" customWidth="1"/>
    <col min="3" max="3" width="13" style="29" customWidth="1"/>
    <col min="4" max="4" width="13.33203125" style="29" customWidth="1"/>
    <col min="5" max="5" width="20.77734375" style="29" hidden="1" customWidth="1"/>
    <col min="6" max="6" width="6.77734375" style="29"/>
    <col min="7" max="7" width="9.6640625" style="29"/>
    <col min="8" max="16384" width="6.77734375" style="29"/>
  </cols>
  <sheetData>
    <row r="1" spans="1:5">
      <c r="A1" s="29" t="s">
        <v>240</v>
      </c>
    </row>
    <row r="2" spans="1:5" ht="54" customHeight="1">
      <c r="A2" s="194" t="s">
        <v>241</v>
      </c>
      <c r="B2" s="194"/>
      <c r="C2" s="194"/>
      <c r="D2" s="194"/>
      <c r="E2" s="194"/>
    </row>
    <row r="3" spans="1:5" ht="24" customHeight="1">
      <c r="A3" s="70"/>
      <c r="D3" s="71" t="s">
        <v>242</v>
      </c>
      <c r="E3" s="71" t="s">
        <v>242</v>
      </c>
    </row>
    <row r="4" spans="1:5" ht="42.75" customHeight="1">
      <c r="A4" s="35" t="s">
        <v>243</v>
      </c>
      <c r="B4" s="35" t="s">
        <v>244</v>
      </c>
      <c r="C4" s="72" t="s">
        <v>6</v>
      </c>
      <c r="D4" s="34" t="s">
        <v>7</v>
      </c>
      <c r="E4" s="73" t="s">
        <v>63</v>
      </c>
    </row>
    <row r="5" spans="1:5" ht="26.25" customHeight="1">
      <c r="A5" s="74" t="s">
        <v>245</v>
      </c>
      <c r="B5" s="75">
        <f>B6+B13+B14</f>
        <v>88240</v>
      </c>
      <c r="C5" s="75">
        <f>C6+C13+C14</f>
        <v>90560</v>
      </c>
      <c r="D5" s="74">
        <f>C5-B5</f>
        <v>2320</v>
      </c>
      <c r="E5" s="76"/>
    </row>
    <row r="6" spans="1:5" ht="26.25" customHeight="1">
      <c r="A6" s="77" t="s">
        <v>246</v>
      </c>
      <c r="B6" s="75">
        <f>SUM(B7:B12)</f>
        <v>38497</v>
      </c>
      <c r="C6" s="75">
        <f>SUM(C7:C12)</f>
        <v>38497</v>
      </c>
      <c r="D6" s="74">
        <f>C6-B6</f>
        <v>0</v>
      </c>
      <c r="E6" s="195" t="s">
        <v>247</v>
      </c>
    </row>
    <row r="7" spans="1:5" ht="26.25" customHeight="1">
      <c r="A7" s="78" t="s">
        <v>248</v>
      </c>
      <c r="B7" s="79">
        <v>10988</v>
      </c>
      <c r="C7" s="79">
        <v>10988</v>
      </c>
      <c r="D7" s="35"/>
      <c r="E7" s="195"/>
    </row>
    <row r="8" spans="1:5" ht="26.25" customHeight="1">
      <c r="A8" s="78" t="s">
        <v>249</v>
      </c>
      <c r="B8" s="79">
        <v>110</v>
      </c>
      <c r="C8" s="79">
        <v>110</v>
      </c>
      <c r="D8" s="35"/>
      <c r="E8" s="195"/>
    </row>
    <row r="9" spans="1:5" ht="26.25" customHeight="1">
      <c r="A9" s="78" t="s">
        <v>250</v>
      </c>
      <c r="B9" s="79">
        <v>1721</v>
      </c>
      <c r="C9" s="79">
        <v>1721</v>
      </c>
      <c r="D9" s="35"/>
      <c r="E9" s="195"/>
    </row>
    <row r="10" spans="1:5" ht="26.25" customHeight="1">
      <c r="A10" s="78" t="s">
        <v>251</v>
      </c>
      <c r="B10" s="79">
        <v>186</v>
      </c>
      <c r="C10" s="79">
        <v>186</v>
      </c>
      <c r="D10" s="35"/>
      <c r="E10" s="195"/>
    </row>
    <row r="11" spans="1:5" ht="26.25" customHeight="1">
      <c r="A11" s="78" t="s">
        <v>252</v>
      </c>
      <c r="B11" s="79">
        <v>16930</v>
      </c>
      <c r="C11" s="79">
        <v>16930</v>
      </c>
      <c r="D11" s="35"/>
      <c r="E11" s="195"/>
    </row>
    <row r="12" spans="1:5" ht="26.25" customHeight="1">
      <c r="A12" s="78" t="s">
        <v>253</v>
      </c>
      <c r="B12" s="79">
        <v>8562</v>
      </c>
      <c r="C12" s="79">
        <v>8562</v>
      </c>
      <c r="D12" s="35"/>
      <c r="E12" s="195"/>
    </row>
    <row r="13" spans="1:5" ht="26.25" customHeight="1">
      <c r="A13" s="77" t="s">
        <v>254</v>
      </c>
      <c r="B13" s="75">
        <v>0</v>
      </c>
      <c r="C13" s="75">
        <v>0</v>
      </c>
      <c r="D13" s="74"/>
      <c r="E13" s="80" t="s">
        <v>255</v>
      </c>
    </row>
    <row r="14" spans="1:5" ht="26.25" customHeight="1">
      <c r="A14" s="77" t="s">
        <v>256</v>
      </c>
      <c r="B14" s="75">
        <v>49743</v>
      </c>
      <c r="C14" s="75">
        <f>SUM(C15:C35)</f>
        <v>52063</v>
      </c>
      <c r="D14" s="74">
        <f>C14-B14</f>
        <v>2320</v>
      </c>
      <c r="E14" s="80" t="s">
        <v>255</v>
      </c>
    </row>
    <row r="15" spans="1:5" ht="26.25" customHeight="1">
      <c r="A15" s="35" t="s">
        <v>257</v>
      </c>
      <c r="B15" s="79">
        <v>2206</v>
      </c>
      <c r="C15" s="79">
        <v>2206</v>
      </c>
      <c r="D15" s="35"/>
      <c r="E15" s="76"/>
    </row>
    <row r="16" spans="1:5" ht="26.25" customHeight="1">
      <c r="A16" s="35" t="s">
        <v>258</v>
      </c>
      <c r="B16" s="79"/>
      <c r="C16" s="79"/>
      <c r="D16" s="35"/>
      <c r="E16" s="76"/>
    </row>
    <row r="17" spans="1:5" ht="26.25" customHeight="1">
      <c r="A17" s="35" t="s">
        <v>259</v>
      </c>
      <c r="B17" s="79"/>
      <c r="C17" s="79"/>
      <c r="D17" s="35"/>
      <c r="E17" s="76"/>
    </row>
    <row r="18" spans="1:5" ht="26.25" customHeight="1">
      <c r="A18" s="35" t="s">
        <v>260</v>
      </c>
      <c r="B18" s="79"/>
      <c r="C18" s="79"/>
      <c r="D18" s="35"/>
      <c r="E18" s="76"/>
    </row>
    <row r="19" spans="1:5" ht="26.25" customHeight="1">
      <c r="A19" s="35" t="s">
        <v>261</v>
      </c>
      <c r="B19" s="79">
        <v>7722</v>
      </c>
      <c r="C19" s="79">
        <v>8154</v>
      </c>
      <c r="D19" s="35">
        <f>C19-B19</f>
        <v>432</v>
      </c>
      <c r="E19" s="76"/>
    </row>
    <row r="20" spans="1:5" ht="26.25" customHeight="1">
      <c r="A20" s="35" t="s">
        <v>262</v>
      </c>
      <c r="B20" s="79">
        <v>5623</v>
      </c>
      <c r="C20" s="79">
        <v>5623</v>
      </c>
      <c r="D20" s="35"/>
      <c r="E20" s="76"/>
    </row>
    <row r="21" spans="1:5" ht="26.25" customHeight="1">
      <c r="A21" s="35" t="s">
        <v>263</v>
      </c>
      <c r="B21" s="79">
        <v>305</v>
      </c>
      <c r="C21" s="79">
        <v>305</v>
      </c>
      <c r="D21" s="35"/>
      <c r="E21" s="76"/>
    </row>
    <row r="22" spans="1:5" ht="26.25" customHeight="1">
      <c r="A22" s="35" t="s">
        <v>264</v>
      </c>
      <c r="B22" s="79">
        <v>6004</v>
      </c>
      <c r="C22" s="79">
        <v>6201</v>
      </c>
      <c r="D22" s="35">
        <v>237</v>
      </c>
      <c r="E22" s="76"/>
    </row>
    <row r="23" spans="1:5" ht="26.25" customHeight="1">
      <c r="A23" s="35" t="s">
        <v>265</v>
      </c>
      <c r="B23" s="79">
        <v>6769</v>
      </c>
      <c r="C23" s="79">
        <v>6798</v>
      </c>
      <c r="D23" s="35">
        <f>C23-B23</f>
        <v>29</v>
      </c>
      <c r="E23" s="76"/>
    </row>
    <row r="24" spans="1:5" ht="26.25" customHeight="1">
      <c r="A24" s="35" t="s">
        <v>266</v>
      </c>
      <c r="B24" s="79">
        <v>5901</v>
      </c>
      <c r="C24" s="79">
        <v>5901</v>
      </c>
      <c r="D24" s="35"/>
      <c r="E24" s="76"/>
    </row>
    <row r="25" spans="1:5" ht="26.25" customHeight="1">
      <c r="A25" s="35" t="s">
        <v>267</v>
      </c>
      <c r="B25" s="79">
        <v>4667</v>
      </c>
      <c r="C25" s="79">
        <v>4901</v>
      </c>
      <c r="D25" s="35">
        <v>194</v>
      </c>
      <c r="E25" s="76"/>
    </row>
    <row r="26" spans="1:5" ht="26.25" customHeight="1">
      <c r="A26" s="35" t="s">
        <v>268</v>
      </c>
      <c r="B26" s="79">
        <v>4598</v>
      </c>
      <c r="C26" s="79">
        <v>4658</v>
      </c>
      <c r="D26" s="35">
        <f>C26-B26</f>
        <v>60</v>
      </c>
      <c r="E26" s="76"/>
    </row>
    <row r="27" spans="1:5" ht="26.25" customHeight="1">
      <c r="A27" s="35" t="s">
        <v>269</v>
      </c>
      <c r="B27" s="79">
        <v>73</v>
      </c>
      <c r="C27" s="79">
        <v>73</v>
      </c>
      <c r="D27" s="35"/>
      <c r="E27" s="76"/>
    </row>
    <row r="28" spans="1:5" ht="26.25" customHeight="1">
      <c r="A28" s="35" t="s">
        <v>270</v>
      </c>
      <c r="B28" s="79"/>
      <c r="C28" s="79"/>
      <c r="D28" s="35"/>
      <c r="E28" s="76"/>
    </row>
    <row r="29" spans="1:5" ht="26.25" customHeight="1">
      <c r="A29" s="35" t="s">
        <v>271</v>
      </c>
      <c r="B29" s="79">
        <v>1087</v>
      </c>
      <c r="C29" s="79">
        <v>1087</v>
      </c>
      <c r="D29" s="35"/>
      <c r="E29" s="76"/>
    </row>
    <row r="30" spans="1:5" ht="26.25" customHeight="1">
      <c r="A30" s="35" t="s">
        <v>272</v>
      </c>
      <c r="B30" s="79">
        <v>13</v>
      </c>
      <c r="C30" s="79">
        <v>13</v>
      </c>
      <c r="D30" s="35"/>
      <c r="E30" s="76"/>
    </row>
    <row r="31" spans="1:5" ht="26.25" customHeight="1">
      <c r="A31" s="35" t="s">
        <v>273</v>
      </c>
      <c r="B31" s="79"/>
      <c r="C31" s="79"/>
      <c r="D31" s="35"/>
      <c r="E31" s="76"/>
    </row>
    <row r="32" spans="1:5" ht="26.25" customHeight="1">
      <c r="A32" s="35" t="s">
        <v>274</v>
      </c>
      <c r="B32" s="79">
        <v>4582</v>
      </c>
      <c r="C32" s="79">
        <v>5950</v>
      </c>
      <c r="D32" s="35">
        <f>C32-B32</f>
        <v>1368</v>
      </c>
      <c r="E32" s="76"/>
    </row>
    <row r="33" spans="1:5" ht="26.25" customHeight="1">
      <c r="A33" s="35" t="s">
        <v>275</v>
      </c>
      <c r="B33" s="79"/>
      <c r="C33" s="79"/>
      <c r="D33" s="35"/>
      <c r="E33" s="76"/>
    </row>
    <row r="34" spans="1:5" ht="26.25" customHeight="1">
      <c r="A34" s="35" t="s">
        <v>276</v>
      </c>
      <c r="B34" s="79">
        <v>193</v>
      </c>
      <c r="C34" s="79">
        <v>193</v>
      </c>
      <c r="D34" s="35"/>
      <c r="E34" s="76"/>
    </row>
    <row r="35" spans="1:5" ht="26.25" customHeight="1">
      <c r="A35" s="35" t="s">
        <v>277</v>
      </c>
      <c r="B35" s="79"/>
      <c r="C35" s="79"/>
      <c r="D35" s="35"/>
      <c r="E35" s="76"/>
    </row>
  </sheetData>
  <mergeCells count="2">
    <mergeCell ref="A2:E2"/>
    <mergeCell ref="E6:E12"/>
  </mergeCells>
  <phoneticPr fontId="61" type="noConversion"/>
  <pageMargins left="1.0236111111111099" right="0.70866141732283505" top="0.74803149606299202" bottom="0.74803149606299202" header="0.31496062992126" footer="0.31496062992126"/>
  <pageSetup paperSize="9" fitToHeight="0"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XEZ1390"/>
  <sheetViews>
    <sheetView workbookViewId="0">
      <selection activeCell="L18" sqref="L18"/>
    </sheetView>
  </sheetViews>
  <sheetFormatPr defaultColWidth="9" defaultRowHeight="15.6"/>
  <cols>
    <col min="1" max="1" width="15.88671875" style="1" customWidth="1"/>
    <col min="2" max="2" width="36.6640625" style="1" customWidth="1"/>
    <col min="3" max="4" width="14.33203125" style="51" customWidth="1"/>
    <col min="5" max="5" width="14.88671875" style="51" customWidth="1"/>
    <col min="6" max="16380" width="9" style="1"/>
  </cols>
  <sheetData>
    <row r="1" spans="1:6">
      <c r="A1" s="1" t="s">
        <v>278</v>
      </c>
    </row>
    <row r="2" spans="1:6" ht="43.95" customHeight="1">
      <c r="A2" s="196" t="s">
        <v>279</v>
      </c>
      <c r="B2" s="196"/>
      <c r="C2" s="197"/>
      <c r="D2" s="197"/>
      <c r="E2" s="197"/>
    </row>
    <row r="3" spans="1:6" ht="20.25" customHeight="1">
      <c r="A3" s="198" t="s">
        <v>2</v>
      </c>
      <c r="B3" s="198"/>
      <c r="C3" s="199"/>
      <c r="D3" s="199"/>
      <c r="E3" s="199"/>
      <c r="F3" s="52"/>
    </row>
    <row r="4" spans="1:6" ht="24.75" customHeight="1">
      <c r="A4" s="200"/>
      <c r="B4" s="202" t="s">
        <v>280</v>
      </c>
      <c r="C4" s="204" t="s">
        <v>281</v>
      </c>
      <c r="D4" s="204" t="s">
        <v>282</v>
      </c>
      <c r="E4" s="204" t="s">
        <v>283</v>
      </c>
    </row>
    <row r="5" spans="1:6" ht="36.75" customHeight="1">
      <c r="A5" s="201"/>
      <c r="B5" s="203"/>
      <c r="C5" s="205"/>
      <c r="D5" s="205"/>
      <c r="E5" s="205" t="s">
        <v>7</v>
      </c>
    </row>
    <row r="6" spans="1:6" ht="19.649999999999999" customHeight="1">
      <c r="A6" s="22">
        <v>201</v>
      </c>
      <c r="B6" s="8" t="s">
        <v>284</v>
      </c>
      <c r="C6" s="53">
        <v>49468</v>
      </c>
      <c r="D6" s="53">
        <v>49393</v>
      </c>
      <c r="E6" s="53">
        <f t="shared" ref="E6:E8" si="0">D6-C6</f>
        <v>-75</v>
      </c>
    </row>
    <row r="7" spans="1:6" ht="19.649999999999999" customHeight="1">
      <c r="A7" s="22">
        <v>20101</v>
      </c>
      <c r="B7" s="8" t="s">
        <v>285</v>
      </c>
      <c r="C7" s="54">
        <v>4628</v>
      </c>
      <c r="D7" s="54">
        <v>4618</v>
      </c>
      <c r="E7" s="53">
        <f t="shared" si="0"/>
        <v>-10</v>
      </c>
    </row>
    <row r="8" spans="1:6" ht="19.649999999999999" customHeight="1">
      <c r="A8" s="22">
        <v>2010101</v>
      </c>
      <c r="B8" s="11" t="s">
        <v>286</v>
      </c>
      <c r="C8" s="54">
        <v>2213</v>
      </c>
      <c r="D8" s="54">
        <v>2203</v>
      </c>
      <c r="E8" s="53">
        <f t="shared" si="0"/>
        <v>-10</v>
      </c>
    </row>
    <row r="9" spans="1:6" ht="19.649999999999999" customHeight="1">
      <c r="A9" s="22">
        <v>2010102</v>
      </c>
      <c r="B9" s="11" t="s">
        <v>287</v>
      </c>
      <c r="C9" s="54">
        <v>1504</v>
      </c>
      <c r="D9" s="54">
        <v>1504</v>
      </c>
      <c r="E9" s="53"/>
    </row>
    <row r="10" spans="1:6" ht="19.649999999999999" customHeight="1">
      <c r="A10" s="22">
        <v>2010103</v>
      </c>
      <c r="B10" s="11" t="s">
        <v>288</v>
      </c>
      <c r="C10" s="54" t="s">
        <v>289</v>
      </c>
      <c r="D10" s="54"/>
      <c r="E10" s="53"/>
    </row>
    <row r="11" spans="1:6" ht="19.649999999999999" customHeight="1">
      <c r="A11" s="22">
        <v>2010104</v>
      </c>
      <c r="B11" s="11" t="s">
        <v>290</v>
      </c>
      <c r="C11" s="54">
        <v>147</v>
      </c>
      <c r="D11" s="54">
        <v>147</v>
      </c>
      <c r="E11" s="53"/>
    </row>
    <row r="12" spans="1:6" ht="19.649999999999999" customHeight="1">
      <c r="A12" s="22">
        <v>2010105</v>
      </c>
      <c r="B12" s="11" t="s">
        <v>291</v>
      </c>
      <c r="C12" s="54" t="s">
        <v>289</v>
      </c>
      <c r="D12" s="54"/>
      <c r="E12" s="53"/>
    </row>
    <row r="13" spans="1:6" ht="19.649999999999999" customHeight="1">
      <c r="A13" s="22">
        <v>2010106</v>
      </c>
      <c r="B13" s="11" t="s">
        <v>292</v>
      </c>
      <c r="C13" s="54" t="s">
        <v>289</v>
      </c>
      <c r="D13" s="54"/>
      <c r="E13" s="53"/>
    </row>
    <row r="14" spans="1:6" ht="19.649999999999999" customHeight="1">
      <c r="A14" s="22">
        <v>2010107</v>
      </c>
      <c r="B14" s="11" t="s">
        <v>293</v>
      </c>
      <c r="C14" s="54" t="s">
        <v>289</v>
      </c>
      <c r="D14" s="54"/>
      <c r="E14" s="53"/>
    </row>
    <row r="15" spans="1:6" ht="19.649999999999999" customHeight="1">
      <c r="A15" s="22">
        <v>2010108</v>
      </c>
      <c r="B15" s="11" t="s">
        <v>294</v>
      </c>
      <c r="C15" s="54">
        <v>17</v>
      </c>
      <c r="D15" s="54">
        <v>17</v>
      </c>
      <c r="E15" s="53"/>
    </row>
    <row r="16" spans="1:6" ht="19.649999999999999" customHeight="1">
      <c r="A16" s="22">
        <v>2010109</v>
      </c>
      <c r="B16" s="11" t="s">
        <v>295</v>
      </c>
      <c r="C16" s="54">
        <v>3</v>
      </c>
      <c r="D16" s="54">
        <v>3</v>
      </c>
      <c r="E16" s="53"/>
    </row>
    <row r="17" spans="1:5" ht="19.649999999999999" customHeight="1">
      <c r="A17" s="22">
        <v>2010150</v>
      </c>
      <c r="B17" s="11" t="s">
        <v>296</v>
      </c>
      <c r="C17" s="54">
        <v>736</v>
      </c>
      <c r="D17" s="54">
        <v>736</v>
      </c>
      <c r="E17" s="53"/>
    </row>
    <row r="18" spans="1:5" ht="19.649999999999999" customHeight="1">
      <c r="A18" s="22">
        <v>2010199</v>
      </c>
      <c r="B18" s="11" t="s">
        <v>297</v>
      </c>
      <c r="C18" s="54">
        <v>9</v>
      </c>
      <c r="D18" s="54">
        <v>9</v>
      </c>
      <c r="E18" s="53"/>
    </row>
    <row r="19" spans="1:5" ht="19.649999999999999" customHeight="1">
      <c r="A19" s="22">
        <v>20102</v>
      </c>
      <c r="B19" s="8" t="s">
        <v>298</v>
      </c>
      <c r="C19" s="54">
        <v>1388</v>
      </c>
      <c r="D19" s="54">
        <v>1377</v>
      </c>
      <c r="E19" s="53">
        <f>D19-C19</f>
        <v>-11</v>
      </c>
    </row>
    <row r="20" spans="1:5" ht="19.649999999999999" customHeight="1">
      <c r="A20" s="22">
        <v>2010201</v>
      </c>
      <c r="B20" s="11" t="s">
        <v>286</v>
      </c>
      <c r="C20" s="54">
        <v>842</v>
      </c>
      <c r="D20" s="54">
        <v>831</v>
      </c>
      <c r="E20" s="53">
        <f>D20-C20</f>
        <v>-11</v>
      </c>
    </row>
    <row r="21" spans="1:5" ht="19.649999999999999" customHeight="1">
      <c r="A21" s="22">
        <v>2010202</v>
      </c>
      <c r="B21" s="11" t="s">
        <v>287</v>
      </c>
      <c r="C21" s="54">
        <v>436</v>
      </c>
      <c r="D21" s="54">
        <v>436</v>
      </c>
      <c r="E21" s="53"/>
    </row>
    <row r="22" spans="1:5" ht="19.649999999999999" customHeight="1">
      <c r="A22" s="22">
        <v>2010203</v>
      </c>
      <c r="B22" s="11" t="s">
        <v>288</v>
      </c>
      <c r="C22" s="54" t="s">
        <v>289</v>
      </c>
      <c r="D22" s="54"/>
      <c r="E22" s="53"/>
    </row>
    <row r="23" spans="1:5" ht="19.649999999999999" customHeight="1">
      <c r="A23" s="22">
        <v>2010204</v>
      </c>
      <c r="B23" s="11" t="s">
        <v>299</v>
      </c>
      <c r="C23" s="54">
        <v>105</v>
      </c>
      <c r="D23" s="54">
        <v>105</v>
      </c>
      <c r="E23" s="53"/>
    </row>
    <row r="24" spans="1:5" ht="19.649999999999999" customHeight="1">
      <c r="A24" s="22">
        <v>2010205</v>
      </c>
      <c r="B24" s="11" t="s">
        <v>300</v>
      </c>
      <c r="C24" s="54">
        <v>5</v>
      </c>
      <c r="D24" s="54">
        <v>5</v>
      </c>
      <c r="E24" s="53"/>
    </row>
    <row r="25" spans="1:5" ht="19.649999999999999" customHeight="1">
      <c r="A25" s="22">
        <v>2010206</v>
      </c>
      <c r="B25" s="11" t="s">
        <v>301</v>
      </c>
      <c r="C25" s="54" t="s">
        <v>289</v>
      </c>
      <c r="D25" s="54"/>
      <c r="E25" s="53"/>
    </row>
    <row r="26" spans="1:5" ht="19.649999999999999" customHeight="1">
      <c r="A26" s="22">
        <v>2010250</v>
      </c>
      <c r="B26" s="11" t="s">
        <v>296</v>
      </c>
      <c r="C26" s="54" t="s">
        <v>289</v>
      </c>
      <c r="D26" s="54"/>
      <c r="E26" s="53"/>
    </row>
    <row r="27" spans="1:5" ht="19.649999999999999" customHeight="1">
      <c r="A27" s="22">
        <v>2010299</v>
      </c>
      <c r="B27" s="11" t="s">
        <v>302</v>
      </c>
      <c r="C27" s="54" t="s">
        <v>289</v>
      </c>
      <c r="D27" s="54"/>
      <c r="E27" s="53"/>
    </row>
    <row r="28" spans="1:5" ht="19.649999999999999" customHeight="1">
      <c r="A28" s="22">
        <v>20103</v>
      </c>
      <c r="B28" s="8" t="s">
        <v>303</v>
      </c>
      <c r="C28" s="54">
        <v>10381</v>
      </c>
      <c r="D28" s="54">
        <v>10324</v>
      </c>
      <c r="E28" s="53">
        <f t="shared" ref="E28:E30" si="1">D28-C28</f>
        <v>-57</v>
      </c>
    </row>
    <row r="29" spans="1:5" ht="19.649999999999999" customHeight="1">
      <c r="A29" s="22">
        <v>2010301</v>
      </c>
      <c r="B29" s="11" t="s">
        <v>286</v>
      </c>
      <c r="C29" s="54">
        <v>7151</v>
      </c>
      <c r="D29" s="54">
        <v>7098</v>
      </c>
      <c r="E29" s="53">
        <f t="shared" si="1"/>
        <v>-53</v>
      </c>
    </row>
    <row r="30" spans="1:5" ht="19.649999999999999" customHeight="1">
      <c r="A30" s="22">
        <v>2010302</v>
      </c>
      <c r="B30" s="11" t="s">
        <v>287</v>
      </c>
      <c r="C30" s="54">
        <v>1419</v>
      </c>
      <c r="D30" s="54">
        <v>1416</v>
      </c>
      <c r="E30" s="53">
        <f t="shared" si="1"/>
        <v>-3</v>
      </c>
    </row>
    <row r="31" spans="1:5" ht="19.649999999999999" customHeight="1">
      <c r="A31" s="22">
        <v>2010303</v>
      </c>
      <c r="B31" s="11" t="s">
        <v>288</v>
      </c>
      <c r="C31" s="54">
        <v>495</v>
      </c>
      <c r="D31" s="54">
        <v>495</v>
      </c>
      <c r="E31" s="53"/>
    </row>
    <row r="32" spans="1:5" ht="19.649999999999999" customHeight="1">
      <c r="A32" s="22">
        <v>2010304</v>
      </c>
      <c r="B32" s="11" t="s">
        <v>304</v>
      </c>
      <c r="C32" s="54">
        <v>26</v>
      </c>
      <c r="D32" s="54">
        <v>26</v>
      </c>
      <c r="E32" s="53"/>
    </row>
    <row r="33" spans="1:5" ht="19.649999999999999" customHeight="1">
      <c r="A33" s="22">
        <v>2010305</v>
      </c>
      <c r="B33" s="11" t="s">
        <v>305</v>
      </c>
      <c r="C33" s="54">
        <v>20</v>
      </c>
      <c r="D33" s="54">
        <v>20</v>
      </c>
      <c r="E33" s="53"/>
    </row>
    <row r="34" spans="1:5" ht="19.649999999999999" customHeight="1">
      <c r="A34" s="22">
        <v>2010306</v>
      </c>
      <c r="B34" s="11" t="s">
        <v>306</v>
      </c>
      <c r="C34" s="54">
        <v>57</v>
      </c>
      <c r="D34" s="54">
        <v>57</v>
      </c>
      <c r="E34" s="53"/>
    </row>
    <row r="35" spans="1:5" ht="19.649999999999999" customHeight="1">
      <c r="A35" s="22">
        <v>2010308</v>
      </c>
      <c r="B35" s="11" t="s">
        <v>307</v>
      </c>
      <c r="C35" s="54">
        <v>351</v>
      </c>
      <c r="D35" s="54">
        <v>351</v>
      </c>
      <c r="E35" s="53"/>
    </row>
    <row r="36" spans="1:5" ht="19.649999999999999" customHeight="1">
      <c r="A36" s="22">
        <v>2010309</v>
      </c>
      <c r="B36" s="11" t="s">
        <v>308</v>
      </c>
      <c r="C36" s="54" t="s">
        <v>289</v>
      </c>
      <c r="D36" s="54"/>
      <c r="E36" s="53"/>
    </row>
    <row r="37" spans="1:5" ht="19.649999999999999" customHeight="1">
      <c r="A37" s="22">
        <v>2010350</v>
      </c>
      <c r="B37" s="11" t="s">
        <v>296</v>
      </c>
      <c r="C37" s="54">
        <v>184</v>
      </c>
      <c r="D37" s="54">
        <v>184</v>
      </c>
      <c r="E37" s="53"/>
    </row>
    <row r="38" spans="1:5" ht="19.649999999999999" customHeight="1">
      <c r="A38" s="22">
        <v>2010399</v>
      </c>
      <c r="B38" s="12" t="s">
        <v>309</v>
      </c>
      <c r="C38" s="54">
        <v>677</v>
      </c>
      <c r="D38" s="54">
        <v>676</v>
      </c>
      <c r="E38" s="53">
        <f t="shared" ref="E38:E40" si="2">D38-C38</f>
        <v>-1</v>
      </c>
    </row>
    <row r="39" spans="1:5" ht="19.649999999999999" customHeight="1">
      <c r="A39" s="22">
        <v>20104</v>
      </c>
      <c r="B39" s="8" t="s">
        <v>310</v>
      </c>
      <c r="C39" s="54">
        <v>2736</v>
      </c>
      <c r="D39" s="54">
        <v>2724</v>
      </c>
      <c r="E39" s="53">
        <f t="shared" si="2"/>
        <v>-12</v>
      </c>
    </row>
    <row r="40" spans="1:5" ht="19.649999999999999" customHeight="1">
      <c r="A40" s="22">
        <v>2010401</v>
      </c>
      <c r="B40" s="11" t="s">
        <v>286</v>
      </c>
      <c r="C40" s="54">
        <v>2175</v>
      </c>
      <c r="D40" s="54">
        <v>2163</v>
      </c>
      <c r="E40" s="53">
        <f t="shared" si="2"/>
        <v>-12</v>
      </c>
    </row>
    <row r="41" spans="1:5" ht="19.649999999999999" customHeight="1">
      <c r="A41" s="22">
        <v>2010402</v>
      </c>
      <c r="B41" s="11" t="s">
        <v>287</v>
      </c>
      <c r="C41" s="54">
        <v>33</v>
      </c>
      <c r="D41" s="54">
        <v>33</v>
      </c>
      <c r="E41" s="53"/>
    </row>
    <row r="42" spans="1:5" ht="19.649999999999999" customHeight="1">
      <c r="A42" s="22">
        <v>2010403</v>
      </c>
      <c r="B42" s="11" t="s">
        <v>288</v>
      </c>
      <c r="C42" s="54" t="s">
        <v>289</v>
      </c>
      <c r="D42" s="54"/>
      <c r="E42" s="53"/>
    </row>
    <row r="43" spans="1:5" ht="19.649999999999999" customHeight="1">
      <c r="A43" s="22">
        <v>2010404</v>
      </c>
      <c r="B43" s="11" t="s">
        <v>311</v>
      </c>
      <c r="C43" s="54" t="s">
        <v>289</v>
      </c>
      <c r="D43" s="54"/>
      <c r="E43" s="53"/>
    </row>
    <row r="44" spans="1:5" ht="19.649999999999999" customHeight="1">
      <c r="A44" s="22">
        <v>2010405</v>
      </c>
      <c r="B44" s="11" t="s">
        <v>312</v>
      </c>
      <c r="C44" s="54" t="s">
        <v>289</v>
      </c>
      <c r="D44" s="54"/>
      <c r="E44" s="53"/>
    </row>
    <row r="45" spans="1:5" ht="19.649999999999999" customHeight="1">
      <c r="A45" s="22">
        <v>2010406</v>
      </c>
      <c r="B45" s="11" t="s">
        <v>313</v>
      </c>
      <c r="C45" s="54" t="s">
        <v>289</v>
      </c>
      <c r="D45" s="54"/>
      <c r="E45" s="53"/>
    </row>
    <row r="46" spans="1:5" ht="19.649999999999999" customHeight="1">
      <c r="A46" s="22">
        <v>2010407</v>
      </c>
      <c r="B46" s="11" t="s">
        <v>314</v>
      </c>
      <c r="C46" s="54" t="s">
        <v>289</v>
      </c>
      <c r="D46" s="54"/>
      <c r="E46" s="53"/>
    </row>
    <row r="47" spans="1:5" ht="19.649999999999999" customHeight="1">
      <c r="A47" s="22">
        <v>2010408</v>
      </c>
      <c r="B47" s="11" t="s">
        <v>315</v>
      </c>
      <c r="C47" s="54">
        <v>26</v>
      </c>
      <c r="D47" s="54">
        <v>26</v>
      </c>
      <c r="E47" s="53"/>
    </row>
    <row r="48" spans="1:5" ht="19.649999999999999" customHeight="1">
      <c r="A48" s="22">
        <v>2010409</v>
      </c>
      <c r="B48" s="11" t="s">
        <v>316</v>
      </c>
      <c r="C48" s="54" t="s">
        <v>289</v>
      </c>
      <c r="D48" s="54"/>
      <c r="E48" s="53"/>
    </row>
    <row r="49" spans="1:5" ht="19.649999999999999" customHeight="1">
      <c r="A49" s="22">
        <v>2010450</v>
      </c>
      <c r="B49" s="11" t="s">
        <v>296</v>
      </c>
      <c r="C49" s="54" t="s">
        <v>289</v>
      </c>
      <c r="D49" s="54"/>
      <c r="E49" s="53"/>
    </row>
    <row r="50" spans="1:5" ht="19.649999999999999" customHeight="1">
      <c r="A50" s="22">
        <v>2010499</v>
      </c>
      <c r="B50" s="11" t="s">
        <v>317</v>
      </c>
      <c r="C50" s="54">
        <v>503</v>
      </c>
      <c r="D50" s="54">
        <v>503</v>
      </c>
      <c r="E50" s="53"/>
    </row>
    <row r="51" spans="1:5" ht="19.649999999999999" customHeight="1">
      <c r="A51" s="22">
        <v>20105</v>
      </c>
      <c r="B51" s="8" t="s">
        <v>318</v>
      </c>
      <c r="C51" s="54">
        <v>1096</v>
      </c>
      <c r="D51" s="54">
        <v>1226</v>
      </c>
      <c r="E51" s="53">
        <f>D51-C51</f>
        <v>130</v>
      </c>
    </row>
    <row r="52" spans="1:5" ht="19.649999999999999" customHeight="1">
      <c r="A52" s="22">
        <v>2010501</v>
      </c>
      <c r="B52" s="11" t="s">
        <v>286</v>
      </c>
      <c r="C52" s="54">
        <v>687</v>
      </c>
      <c r="D52" s="54">
        <v>687</v>
      </c>
      <c r="E52" s="53"/>
    </row>
    <row r="53" spans="1:5" ht="19.649999999999999" customHeight="1">
      <c r="A53" s="22">
        <v>2010502</v>
      </c>
      <c r="B53" s="11" t="s">
        <v>287</v>
      </c>
      <c r="C53" s="54">
        <v>324</v>
      </c>
      <c r="D53" s="54">
        <v>314</v>
      </c>
      <c r="E53" s="53">
        <f>D53-C53</f>
        <v>-10</v>
      </c>
    </row>
    <row r="54" spans="1:5" ht="19.649999999999999" customHeight="1">
      <c r="A54" s="22">
        <v>2010503</v>
      </c>
      <c r="B54" s="11" t="s">
        <v>288</v>
      </c>
      <c r="C54" s="54" t="s">
        <v>289</v>
      </c>
      <c r="D54" s="54"/>
      <c r="E54" s="53"/>
    </row>
    <row r="55" spans="1:5" ht="19.649999999999999" customHeight="1">
      <c r="A55" s="22">
        <v>2010504</v>
      </c>
      <c r="B55" s="11" t="s">
        <v>319</v>
      </c>
      <c r="C55" s="54" t="s">
        <v>289</v>
      </c>
      <c r="D55" s="54"/>
      <c r="E55" s="53"/>
    </row>
    <row r="56" spans="1:5" ht="19.649999999999999" customHeight="1">
      <c r="A56" s="22">
        <v>2010505</v>
      </c>
      <c r="B56" s="11" t="s">
        <v>320</v>
      </c>
      <c r="C56" s="54" t="s">
        <v>289</v>
      </c>
      <c r="D56" s="54"/>
      <c r="E56" s="53"/>
    </row>
    <row r="57" spans="1:5" ht="19.649999999999999" customHeight="1">
      <c r="A57" s="22">
        <v>2010506</v>
      </c>
      <c r="B57" s="11" t="s">
        <v>321</v>
      </c>
      <c r="C57" s="54" t="s">
        <v>289</v>
      </c>
      <c r="D57" s="54"/>
      <c r="E57" s="53"/>
    </row>
    <row r="58" spans="1:5" ht="19.649999999999999" customHeight="1">
      <c r="A58" s="22">
        <v>2010507</v>
      </c>
      <c r="B58" s="11" t="s">
        <v>322</v>
      </c>
      <c r="C58" s="54" t="s">
        <v>289</v>
      </c>
      <c r="D58" s="54"/>
      <c r="E58" s="53"/>
    </row>
    <row r="59" spans="1:5" ht="19.649999999999999" customHeight="1">
      <c r="A59" s="22">
        <v>2010508</v>
      </c>
      <c r="B59" s="11" t="s">
        <v>323</v>
      </c>
      <c r="C59" s="54">
        <v>84</v>
      </c>
      <c r="D59" s="54">
        <v>124</v>
      </c>
      <c r="E59" s="53">
        <f t="shared" ref="E59:E63" si="3">D59-C59</f>
        <v>40</v>
      </c>
    </row>
    <row r="60" spans="1:5" ht="19.649999999999999" customHeight="1">
      <c r="A60" s="22">
        <v>2010550</v>
      </c>
      <c r="B60" s="11" t="s">
        <v>296</v>
      </c>
      <c r="C60" s="54" t="s">
        <v>289</v>
      </c>
      <c r="D60" s="54"/>
      <c r="E60" s="53"/>
    </row>
    <row r="61" spans="1:5" ht="19.649999999999999" customHeight="1">
      <c r="A61" s="22">
        <v>2010599</v>
      </c>
      <c r="B61" s="11" t="s">
        <v>324</v>
      </c>
      <c r="C61" s="54" t="s">
        <v>289</v>
      </c>
      <c r="D61" s="54"/>
      <c r="E61" s="53"/>
    </row>
    <row r="62" spans="1:5" ht="19.649999999999999" customHeight="1">
      <c r="A62" s="22">
        <v>20106</v>
      </c>
      <c r="B62" s="8" t="s">
        <v>325</v>
      </c>
      <c r="C62" s="53">
        <v>3424</v>
      </c>
      <c r="D62" s="53">
        <v>3414</v>
      </c>
      <c r="E62" s="53">
        <f t="shared" si="3"/>
        <v>-10</v>
      </c>
    </row>
    <row r="63" spans="1:5" ht="19.649999999999999" customHeight="1">
      <c r="A63" s="22">
        <v>2010601</v>
      </c>
      <c r="B63" s="11" t="s">
        <v>286</v>
      </c>
      <c r="C63" s="54">
        <v>2157</v>
      </c>
      <c r="D63" s="54">
        <v>2147</v>
      </c>
      <c r="E63" s="53">
        <f t="shared" si="3"/>
        <v>-10</v>
      </c>
    </row>
    <row r="64" spans="1:5" ht="19.649999999999999" customHeight="1">
      <c r="A64" s="22">
        <v>2010602</v>
      </c>
      <c r="B64" s="11" t="s">
        <v>287</v>
      </c>
      <c r="C64" s="54">
        <v>621</v>
      </c>
      <c r="D64" s="54">
        <v>621</v>
      </c>
      <c r="E64" s="53"/>
    </row>
    <row r="65" spans="1:5" ht="19.649999999999999" customHeight="1">
      <c r="A65" s="22">
        <v>2010603</v>
      </c>
      <c r="B65" s="11" t="s">
        <v>288</v>
      </c>
      <c r="C65" s="54" t="s">
        <v>289</v>
      </c>
      <c r="D65" s="54"/>
      <c r="E65" s="53"/>
    </row>
    <row r="66" spans="1:5" ht="19.649999999999999" customHeight="1">
      <c r="A66" s="22">
        <v>2010604</v>
      </c>
      <c r="B66" s="11" t="s">
        <v>326</v>
      </c>
      <c r="C66" s="54">
        <v>18</v>
      </c>
      <c r="D66" s="54">
        <v>18</v>
      </c>
      <c r="E66" s="53"/>
    </row>
    <row r="67" spans="1:5" ht="19.649999999999999" customHeight="1">
      <c r="A67" s="22">
        <v>2010605</v>
      </c>
      <c r="B67" s="11" t="s">
        <v>327</v>
      </c>
      <c r="C67" s="54">
        <v>24</v>
      </c>
      <c r="D67" s="54">
        <v>24</v>
      </c>
      <c r="E67" s="53"/>
    </row>
    <row r="68" spans="1:5" ht="19.649999999999999" customHeight="1">
      <c r="A68" s="22">
        <v>2010606</v>
      </c>
      <c r="B68" s="11" t="s">
        <v>328</v>
      </c>
      <c r="C68" s="54">
        <v>26</v>
      </c>
      <c r="D68" s="54">
        <v>26</v>
      </c>
      <c r="E68" s="53"/>
    </row>
    <row r="69" spans="1:5" ht="19.649999999999999" customHeight="1">
      <c r="A69" s="22">
        <v>2010607</v>
      </c>
      <c r="B69" s="11" t="s">
        <v>329</v>
      </c>
      <c r="C69" s="54" t="s">
        <v>289</v>
      </c>
      <c r="D69" s="54"/>
      <c r="E69" s="53"/>
    </row>
    <row r="70" spans="1:5" ht="19.649999999999999" customHeight="1">
      <c r="A70" s="22">
        <v>2010608</v>
      </c>
      <c r="B70" s="11" t="s">
        <v>330</v>
      </c>
      <c r="C70" s="54">
        <v>383</v>
      </c>
      <c r="D70" s="54">
        <v>383</v>
      </c>
      <c r="E70" s="53"/>
    </row>
    <row r="71" spans="1:5" ht="19.649999999999999" customHeight="1">
      <c r="A71" s="22">
        <v>2010650</v>
      </c>
      <c r="B71" s="11" t="s">
        <v>296</v>
      </c>
      <c r="C71" s="54" t="s">
        <v>289</v>
      </c>
      <c r="D71" s="54"/>
      <c r="E71" s="53"/>
    </row>
    <row r="72" spans="1:5" ht="19.649999999999999" customHeight="1">
      <c r="A72" s="22">
        <v>2010699</v>
      </c>
      <c r="B72" s="11" t="s">
        <v>331</v>
      </c>
      <c r="C72" s="54">
        <v>195</v>
      </c>
      <c r="D72" s="54">
        <v>195</v>
      </c>
      <c r="E72" s="53"/>
    </row>
    <row r="73" spans="1:5" ht="19.649999999999999" customHeight="1">
      <c r="A73" s="22">
        <v>20107</v>
      </c>
      <c r="B73" s="8" t="s">
        <v>332</v>
      </c>
      <c r="C73" s="54">
        <v>1186</v>
      </c>
      <c r="D73" s="54">
        <v>1186</v>
      </c>
      <c r="E73" s="53"/>
    </row>
    <row r="74" spans="1:5" ht="19.649999999999999" customHeight="1">
      <c r="A74" s="22">
        <v>2010701</v>
      </c>
      <c r="B74" s="11" t="s">
        <v>286</v>
      </c>
      <c r="C74" s="54">
        <v>26</v>
      </c>
      <c r="D74" s="54">
        <v>26</v>
      </c>
      <c r="E74" s="53"/>
    </row>
    <row r="75" spans="1:5" ht="19.649999999999999" customHeight="1">
      <c r="A75" s="22">
        <v>2010702</v>
      </c>
      <c r="B75" s="11" t="s">
        <v>287</v>
      </c>
      <c r="C75" s="54">
        <v>1160</v>
      </c>
      <c r="D75" s="54">
        <v>1160</v>
      </c>
      <c r="E75" s="53"/>
    </row>
    <row r="76" spans="1:5" ht="19.649999999999999" customHeight="1">
      <c r="A76" s="22">
        <v>2010703</v>
      </c>
      <c r="B76" s="11" t="s">
        <v>288</v>
      </c>
      <c r="C76" s="54" t="s">
        <v>289</v>
      </c>
      <c r="D76" s="54"/>
      <c r="E76" s="53"/>
    </row>
    <row r="77" spans="1:5" ht="19.649999999999999" customHeight="1">
      <c r="A77" s="22">
        <v>2010704</v>
      </c>
      <c r="B77" s="11" t="s">
        <v>333</v>
      </c>
      <c r="C77" s="54" t="s">
        <v>289</v>
      </c>
      <c r="D77" s="54"/>
      <c r="E77" s="53"/>
    </row>
    <row r="78" spans="1:5" ht="19.649999999999999" customHeight="1">
      <c r="A78" s="22">
        <v>2010705</v>
      </c>
      <c r="B78" s="11" t="s">
        <v>334</v>
      </c>
      <c r="C78" s="54" t="s">
        <v>289</v>
      </c>
      <c r="D78" s="54"/>
      <c r="E78" s="53"/>
    </row>
    <row r="79" spans="1:5" ht="19.649999999999999" customHeight="1">
      <c r="A79" s="22">
        <v>2010706</v>
      </c>
      <c r="B79" s="11" t="s">
        <v>335</v>
      </c>
      <c r="C79" s="54" t="s">
        <v>289</v>
      </c>
      <c r="D79" s="54"/>
      <c r="E79" s="53"/>
    </row>
    <row r="80" spans="1:5" ht="19.649999999999999" customHeight="1">
      <c r="A80" s="22">
        <v>2010707</v>
      </c>
      <c r="B80" s="11" t="s">
        <v>336</v>
      </c>
      <c r="C80" s="54" t="s">
        <v>289</v>
      </c>
      <c r="D80" s="54"/>
      <c r="E80" s="53"/>
    </row>
    <row r="81" spans="1:5" ht="19.649999999999999" customHeight="1">
      <c r="A81" s="22">
        <v>2010708</v>
      </c>
      <c r="B81" s="11" t="s">
        <v>337</v>
      </c>
      <c r="C81" s="54" t="s">
        <v>289</v>
      </c>
      <c r="D81" s="54"/>
      <c r="E81" s="53"/>
    </row>
    <row r="82" spans="1:5" ht="19.649999999999999" customHeight="1">
      <c r="A82" s="22">
        <v>2010709</v>
      </c>
      <c r="B82" s="11" t="s">
        <v>329</v>
      </c>
      <c r="C82" s="54" t="s">
        <v>289</v>
      </c>
      <c r="D82" s="54"/>
      <c r="E82" s="53"/>
    </row>
    <row r="83" spans="1:5" ht="19.649999999999999" customHeight="1">
      <c r="A83" s="22">
        <v>2010750</v>
      </c>
      <c r="B83" s="11" t="s">
        <v>296</v>
      </c>
      <c r="C83" s="54" t="s">
        <v>289</v>
      </c>
      <c r="D83" s="54"/>
      <c r="E83" s="53"/>
    </row>
    <row r="84" spans="1:5" ht="19.649999999999999" customHeight="1">
      <c r="A84" s="22">
        <v>2010799</v>
      </c>
      <c r="B84" s="11" t="s">
        <v>338</v>
      </c>
      <c r="C84" s="54" t="s">
        <v>289</v>
      </c>
      <c r="D84" s="54"/>
      <c r="E84" s="53"/>
    </row>
    <row r="85" spans="1:5" ht="19.649999999999999" customHeight="1">
      <c r="A85" s="22">
        <v>20108</v>
      </c>
      <c r="B85" s="8" t="s">
        <v>339</v>
      </c>
      <c r="C85" s="54">
        <v>1192</v>
      </c>
      <c r="D85" s="54">
        <v>1187</v>
      </c>
      <c r="E85" s="53">
        <f t="shared" ref="E85:E87" si="4">D85-C85</f>
        <v>-5</v>
      </c>
    </row>
    <row r="86" spans="1:5" ht="19.649999999999999" customHeight="1">
      <c r="A86" s="22">
        <v>2010801</v>
      </c>
      <c r="B86" s="11" t="s">
        <v>286</v>
      </c>
      <c r="C86" s="54">
        <v>553</v>
      </c>
      <c r="D86" s="54">
        <v>550</v>
      </c>
      <c r="E86" s="53">
        <f t="shared" si="4"/>
        <v>-3</v>
      </c>
    </row>
    <row r="87" spans="1:5" ht="19.649999999999999" customHeight="1">
      <c r="A87" s="22">
        <v>2010802</v>
      </c>
      <c r="B87" s="11" t="s">
        <v>287</v>
      </c>
      <c r="C87" s="54">
        <v>639</v>
      </c>
      <c r="D87" s="54">
        <v>637</v>
      </c>
      <c r="E87" s="53">
        <f t="shared" si="4"/>
        <v>-2</v>
      </c>
    </row>
    <row r="88" spans="1:5" ht="19.649999999999999" customHeight="1">
      <c r="A88" s="22">
        <v>2010803</v>
      </c>
      <c r="B88" s="11" t="s">
        <v>288</v>
      </c>
      <c r="C88" s="54" t="s">
        <v>289</v>
      </c>
      <c r="D88" s="54"/>
      <c r="E88" s="53"/>
    </row>
    <row r="89" spans="1:5" ht="19.649999999999999" customHeight="1">
      <c r="A89" s="22">
        <v>2010804</v>
      </c>
      <c r="B89" s="11" t="s">
        <v>340</v>
      </c>
      <c r="C89" s="54" t="s">
        <v>289</v>
      </c>
      <c r="D89" s="54"/>
      <c r="E89" s="53"/>
    </row>
    <row r="90" spans="1:5" ht="19.649999999999999" customHeight="1">
      <c r="A90" s="22">
        <v>2010805</v>
      </c>
      <c r="B90" s="11" t="s">
        <v>341</v>
      </c>
      <c r="C90" s="54" t="s">
        <v>289</v>
      </c>
      <c r="D90" s="54"/>
      <c r="E90" s="53"/>
    </row>
    <row r="91" spans="1:5" ht="19.649999999999999" customHeight="1">
      <c r="A91" s="22">
        <v>2010806</v>
      </c>
      <c r="B91" s="11" t="s">
        <v>329</v>
      </c>
      <c r="C91" s="54" t="s">
        <v>289</v>
      </c>
      <c r="D91" s="54"/>
      <c r="E91" s="53"/>
    </row>
    <row r="92" spans="1:5" ht="19.649999999999999" customHeight="1">
      <c r="A92" s="22">
        <v>2010850</v>
      </c>
      <c r="B92" s="11" t="s">
        <v>296</v>
      </c>
      <c r="C92" s="54" t="s">
        <v>289</v>
      </c>
      <c r="D92" s="54"/>
      <c r="E92" s="53"/>
    </row>
    <row r="93" spans="1:5" ht="19.649999999999999" customHeight="1">
      <c r="A93" s="22">
        <v>2010899</v>
      </c>
      <c r="B93" s="11" t="s">
        <v>342</v>
      </c>
      <c r="C93" s="54" t="s">
        <v>289</v>
      </c>
      <c r="D93" s="54"/>
      <c r="E93" s="53"/>
    </row>
    <row r="94" spans="1:5" ht="19.649999999999999" customHeight="1">
      <c r="A94" s="22">
        <v>20109</v>
      </c>
      <c r="B94" s="8" t="s">
        <v>343</v>
      </c>
      <c r="C94" s="54">
        <v>0</v>
      </c>
      <c r="D94" s="54">
        <v>0</v>
      </c>
      <c r="E94" s="53"/>
    </row>
    <row r="95" spans="1:5" ht="19.649999999999999" customHeight="1">
      <c r="A95" s="22">
        <v>2010901</v>
      </c>
      <c r="B95" s="11" t="s">
        <v>286</v>
      </c>
      <c r="C95" s="54" t="s">
        <v>289</v>
      </c>
      <c r="D95" s="54"/>
      <c r="E95" s="53"/>
    </row>
    <row r="96" spans="1:5" ht="19.649999999999999" customHeight="1">
      <c r="A96" s="22">
        <v>2010902</v>
      </c>
      <c r="B96" s="11" t="s">
        <v>287</v>
      </c>
      <c r="C96" s="54" t="s">
        <v>289</v>
      </c>
      <c r="D96" s="54"/>
      <c r="E96" s="53"/>
    </row>
    <row r="97" spans="1:5" ht="19.649999999999999" customHeight="1">
      <c r="A97" s="22">
        <v>2010903</v>
      </c>
      <c r="B97" s="11" t="s">
        <v>288</v>
      </c>
      <c r="C97" s="54" t="s">
        <v>289</v>
      </c>
      <c r="D97" s="54"/>
      <c r="E97" s="53"/>
    </row>
    <row r="98" spans="1:5" ht="19.649999999999999" customHeight="1">
      <c r="A98" s="22">
        <v>2010905</v>
      </c>
      <c r="B98" s="11" t="s">
        <v>344</v>
      </c>
      <c r="C98" s="54" t="s">
        <v>289</v>
      </c>
      <c r="D98" s="54"/>
      <c r="E98" s="53"/>
    </row>
    <row r="99" spans="1:5" ht="19.649999999999999" customHeight="1">
      <c r="A99" s="22">
        <v>2010907</v>
      </c>
      <c r="B99" s="11" t="s">
        <v>345</v>
      </c>
      <c r="C99" s="54" t="s">
        <v>289</v>
      </c>
      <c r="D99" s="54"/>
      <c r="E99" s="53"/>
    </row>
    <row r="100" spans="1:5" ht="19.649999999999999" customHeight="1">
      <c r="A100" s="22">
        <v>2010908</v>
      </c>
      <c r="B100" s="11" t="s">
        <v>329</v>
      </c>
      <c r="C100" s="54" t="s">
        <v>289</v>
      </c>
      <c r="D100" s="54"/>
      <c r="E100" s="53"/>
    </row>
    <row r="101" spans="1:5" ht="19.649999999999999" customHeight="1">
      <c r="A101" s="22">
        <v>2010909</v>
      </c>
      <c r="B101" s="11" t="s">
        <v>346</v>
      </c>
      <c r="C101" s="54" t="s">
        <v>289</v>
      </c>
      <c r="D101" s="54"/>
      <c r="E101" s="53"/>
    </row>
    <row r="102" spans="1:5" ht="19.649999999999999" customHeight="1">
      <c r="A102" s="22">
        <v>2010910</v>
      </c>
      <c r="B102" s="11" t="s">
        <v>347</v>
      </c>
      <c r="C102" s="54" t="s">
        <v>289</v>
      </c>
      <c r="D102" s="54"/>
      <c r="E102" s="53"/>
    </row>
    <row r="103" spans="1:5" ht="19.649999999999999" customHeight="1">
      <c r="A103" s="22">
        <v>2010911</v>
      </c>
      <c r="B103" s="11" t="s">
        <v>348</v>
      </c>
      <c r="C103" s="54" t="s">
        <v>289</v>
      </c>
      <c r="D103" s="54"/>
      <c r="E103" s="53"/>
    </row>
    <row r="104" spans="1:5" ht="19.649999999999999" customHeight="1">
      <c r="A104" s="22">
        <v>2010912</v>
      </c>
      <c r="B104" s="11" t="s">
        <v>349</v>
      </c>
      <c r="C104" s="54" t="s">
        <v>289</v>
      </c>
      <c r="D104" s="54"/>
      <c r="E104" s="53"/>
    </row>
    <row r="105" spans="1:5" ht="19.649999999999999" customHeight="1">
      <c r="A105" s="22">
        <v>2010950</v>
      </c>
      <c r="B105" s="11" t="s">
        <v>296</v>
      </c>
      <c r="C105" s="54" t="s">
        <v>289</v>
      </c>
      <c r="D105" s="54"/>
      <c r="E105" s="53"/>
    </row>
    <row r="106" spans="1:5" ht="19.649999999999999" customHeight="1">
      <c r="A106" s="22">
        <v>2010999</v>
      </c>
      <c r="B106" s="11" t="s">
        <v>350</v>
      </c>
      <c r="C106" s="54" t="s">
        <v>289</v>
      </c>
      <c r="D106" s="54"/>
      <c r="E106" s="53"/>
    </row>
    <row r="107" spans="1:5" ht="19.649999999999999" customHeight="1">
      <c r="A107" s="22">
        <v>20110</v>
      </c>
      <c r="B107" s="8" t="s">
        <v>351</v>
      </c>
      <c r="C107" s="54">
        <v>192</v>
      </c>
      <c r="D107" s="54">
        <v>192</v>
      </c>
      <c r="E107" s="53"/>
    </row>
    <row r="108" spans="1:5" ht="19.649999999999999" customHeight="1">
      <c r="A108" s="22">
        <v>2011001</v>
      </c>
      <c r="B108" s="11" t="s">
        <v>286</v>
      </c>
      <c r="C108" s="54">
        <v>67</v>
      </c>
      <c r="D108" s="54">
        <v>67</v>
      </c>
      <c r="E108" s="53"/>
    </row>
    <row r="109" spans="1:5" ht="19.649999999999999" customHeight="1">
      <c r="A109" s="22">
        <v>2011002</v>
      </c>
      <c r="B109" s="11" t="s">
        <v>287</v>
      </c>
      <c r="C109" s="54">
        <v>38</v>
      </c>
      <c r="D109" s="54">
        <v>38</v>
      </c>
      <c r="E109" s="53"/>
    </row>
    <row r="110" spans="1:5" ht="19.649999999999999" customHeight="1">
      <c r="A110" s="22">
        <v>2011003</v>
      </c>
      <c r="B110" s="11" t="s">
        <v>288</v>
      </c>
      <c r="C110" s="54" t="s">
        <v>289</v>
      </c>
      <c r="D110" s="54"/>
      <c r="E110" s="53"/>
    </row>
    <row r="111" spans="1:5" ht="19.649999999999999" customHeight="1">
      <c r="A111" s="22">
        <v>2011004</v>
      </c>
      <c r="B111" s="11" t="s">
        <v>352</v>
      </c>
      <c r="C111" s="54" t="s">
        <v>289</v>
      </c>
      <c r="D111" s="54"/>
      <c r="E111" s="53"/>
    </row>
    <row r="112" spans="1:5" ht="19.649999999999999" customHeight="1">
      <c r="A112" s="22">
        <v>2011005</v>
      </c>
      <c r="B112" s="11" t="s">
        <v>353</v>
      </c>
      <c r="C112" s="54" t="s">
        <v>289</v>
      </c>
      <c r="D112" s="54"/>
      <c r="E112" s="53"/>
    </row>
    <row r="113" spans="1:5" ht="19.649999999999999" customHeight="1">
      <c r="A113" s="22">
        <v>2011007</v>
      </c>
      <c r="B113" s="11" t="s">
        <v>354</v>
      </c>
      <c r="C113" s="54">
        <v>8</v>
      </c>
      <c r="D113" s="54">
        <v>8</v>
      </c>
      <c r="E113" s="53"/>
    </row>
    <row r="114" spans="1:5" ht="19.649999999999999" customHeight="1">
      <c r="A114" s="22">
        <v>2011008</v>
      </c>
      <c r="B114" s="11" t="s">
        <v>355</v>
      </c>
      <c r="C114" s="54">
        <v>55</v>
      </c>
      <c r="D114" s="54">
        <v>55</v>
      </c>
      <c r="E114" s="53"/>
    </row>
    <row r="115" spans="1:5" ht="19.649999999999999" customHeight="1">
      <c r="A115" s="22">
        <v>2011050</v>
      </c>
      <c r="B115" s="11" t="s">
        <v>296</v>
      </c>
      <c r="C115" s="54" t="s">
        <v>289</v>
      </c>
      <c r="D115" s="54"/>
      <c r="E115" s="53"/>
    </row>
    <row r="116" spans="1:5" ht="19.649999999999999" customHeight="1">
      <c r="A116" s="22">
        <v>2011099</v>
      </c>
      <c r="B116" s="11" t="s">
        <v>356</v>
      </c>
      <c r="C116" s="54">
        <v>25</v>
      </c>
      <c r="D116" s="54">
        <v>25</v>
      </c>
      <c r="E116" s="53"/>
    </row>
    <row r="117" spans="1:5" ht="19.649999999999999" customHeight="1">
      <c r="A117" s="22">
        <v>20111</v>
      </c>
      <c r="B117" s="8" t="s">
        <v>357</v>
      </c>
      <c r="C117" s="54">
        <v>2719</v>
      </c>
      <c r="D117" s="54">
        <v>2708</v>
      </c>
      <c r="E117" s="53">
        <f t="shared" ref="E117:E119" si="5">D117-C117</f>
        <v>-11</v>
      </c>
    </row>
    <row r="118" spans="1:5" ht="19.649999999999999" customHeight="1">
      <c r="A118" s="22">
        <v>2011101</v>
      </c>
      <c r="B118" s="11" t="s">
        <v>286</v>
      </c>
      <c r="C118" s="54">
        <v>1066</v>
      </c>
      <c r="D118" s="54">
        <v>1056</v>
      </c>
      <c r="E118" s="53">
        <f t="shared" si="5"/>
        <v>-10</v>
      </c>
    </row>
    <row r="119" spans="1:5" ht="19.649999999999999" customHeight="1">
      <c r="A119" s="22">
        <v>2011102</v>
      </c>
      <c r="B119" s="11" t="s">
        <v>287</v>
      </c>
      <c r="C119" s="54">
        <v>1653</v>
      </c>
      <c r="D119" s="54">
        <v>1652</v>
      </c>
      <c r="E119" s="53">
        <f t="shared" si="5"/>
        <v>-1</v>
      </c>
    </row>
    <row r="120" spans="1:5" ht="19.649999999999999" customHeight="1">
      <c r="A120" s="22">
        <v>2011103</v>
      </c>
      <c r="B120" s="11" t="s">
        <v>288</v>
      </c>
      <c r="C120" s="54" t="s">
        <v>289</v>
      </c>
      <c r="D120" s="54"/>
      <c r="E120" s="53"/>
    </row>
    <row r="121" spans="1:5" ht="19.649999999999999" customHeight="1">
      <c r="A121" s="22">
        <v>2011104</v>
      </c>
      <c r="B121" s="11" t="s">
        <v>358</v>
      </c>
      <c r="C121" s="54" t="s">
        <v>289</v>
      </c>
      <c r="D121" s="54"/>
      <c r="E121" s="53"/>
    </row>
    <row r="122" spans="1:5" ht="19.649999999999999" customHeight="1">
      <c r="A122" s="22">
        <v>2011105</v>
      </c>
      <c r="B122" s="11" t="s">
        <v>359</v>
      </c>
      <c r="C122" s="54" t="s">
        <v>289</v>
      </c>
      <c r="D122" s="54"/>
      <c r="E122" s="53"/>
    </row>
    <row r="123" spans="1:5" ht="19.649999999999999" customHeight="1">
      <c r="A123" s="22">
        <v>2011106</v>
      </c>
      <c r="B123" s="11" t="s">
        <v>360</v>
      </c>
      <c r="C123" s="54" t="s">
        <v>289</v>
      </c>
      <c r="D123" s="54"/>
      <c r="E123" s="53"/>
    </row>
    <row r="124" spans="1:5" ht="19.649999999999999" customHeight="1">
      <c r="A124" s="22">
        <v>2011150</v>
      </c>
      <c r="B124" s="11" t="s">
        <v>296</v>
      </c>
      <c r="C124" s="54" t="s">
        <v>289</v>
      </c>
      <c r="D124" s="54"/>
      <c r="E124" s="53"/>
    </row>
    <row r="125" spans="1:5" ht="19.649999999999999" customHeight="1">
      <c r="A125" s="22">
        <v>2011199</v>
      </c>
      <c r="B125" s="11" t="s">
        <v>361</v>
      </c>
      <c r="C125" s="54" t="s">
        <v>289</v>
      </c>
      <c r="D125" s="54"/>
      <c r="E125" s="53"/>
    </row>
    <row r="126" spans="1:5" ht="19.649999999999999" customHeight="1">
      <c r="A126" s="22">
        <v>20113</v>
      </c>
      <c r="B126" s="8" t="s">
        <v>362</v>
      </c>
      <c r="C126" s="54">
        <v>3764</v>
      </c>
      <c r="D126" s="54">
        <v>3755</v>
      </c>
      <c r="E126" s="53">
        <f t="shared" ref="E126:E129" si="6">D126-C126</f>
        <v>-9</v>
      </c>
    </row>
    <row r="127" spans="1:5" ht="19.649999999999999" customHeight="1">
      <c r="A127" s="22">
        <v>2011301</v>
      </c>
      <c r="B127" s="11" t="s">
        <v>286</v>
      </c>
      <c r="C127" s="54">
        <v>650</v>
      </c>
      <c r="D127" s="54">
        <v>644</v>
      </c>
      <c r="E127" s="53">
        <f t="shared" si="6"/>
        <v>-6</v>
      </c>
    </row>
    <row r="128" spans="1:5" ht="19.649999999999999" customHeight="1">
      <c r="A128" s="22">
        <v>2011302</v>
      </c>
      <c r="B128" s="11" t="s">
        <v>287</v>
      </c>
      <c r="C128" s="54">
        <v>18</v>
      </c>
      <c r="D128" s="54">
        <v>18</v>
      </c>
      <c r="E128" s="53"/>
    </row>
    <row r="129" spans="1:5" ht="19.649999999999999" customHeight="1">
      <c r="A129" s="22">
        <v>2011303</v>
      </c>
      <c r="B129" s="11" t="s">
        <v>288</v>
      </c>
      <c r="C129" s="54">
        <v>281</v>
      </c>
      <c r="D129" s="54">
        <v>280</v>
      </c>
      <c r="E129" s="53">
        <f t="shared" si="6"/>
        <v>-1</v>
      </c>
    </row>
    <row r="130" spans="1:5" ht="19.649999999999999" customHeight="1">
      <c r="A130" s="22">
        <v>2011304</v>
      </c>
      <c r="B130" s="11" t="s">
        <v>363</v>
      </c>
      <c r="C130" s="54" t="s">
        <v>289</v>
      </c>
      <c r="D130" s="54"/>
      <c r="E130" s="53"/>
    </row>
    <row r="131" spans="1:5" ht="19.649999999999999" customHeight="1">
      <c r="A131" s="22">
        <v>2011305</v>
      </c>
      <c r="B131" s="11" t="s">
        <v>364</v>
      </c>
      <c r="C131" s="54" t="s">
        <v>289</v>
      </c>
      <c r="D131" s="54"/>
      <c r="E131" s="53"/>
    </row>
    <row r="132" spans="1:5" ht="19.649999999999999" customHeight="1">
      <c r="A132" s="22">
        <v>2011306</v>
      </c>
      <c r="B132" s="11" t="s">
        <v>365</v>
      </c>
      <c r="C132" s="54" t="s">
        <v>289</v>
      </c>
      <c r="D132" s="54"/>
      <c r="E132" s="53"/>
    </row>
    <row r="133" spans="1:5" ht="19.649999999999999" customHeight="1">
      <c r="A133" s="22">
        <v>2011307</v>
      </c>
      <c r="B133" s="11" t="s">
        <v>366</v>
      </c>
      <c r="C133" s="54" t="s">
        <v>289</v>
      </c>
      <c r="D133" s="54"/>
      <c r="E133" s="53"/>
    </row>
    <row r="134" spans="1:5" ht="19.649999999999999" customHeight="1">
      <c r="A134" s="22">
        <v>2011308</v>
      </c>
      <c r="B134" s="11" t="s">
        <v>367</v>
      </c>
      <c r="C134" s="54">
        <v>1028</v>
      </c>
      <c r="D134" s="54">
        <v>1028</v>
      </c>
      <c r="E134" s="53"/>
    </row>
    <row r="135" spans="1:5" ht="19.649999999999999" customHeight="1">
      <c r="A135" s="22">
        <v>2011350</v>
      </c>
      <c r="B135" s="11" t="s">
        <v>296</v>
      </c>
      <c r="C135" s="54">
        <v>143</v>
      </c>
      <c r="D135" s="54">
        <v>143</v>
      </c>
      <c r="E135" s="53"/>
    </row>
    <row r="136" spans="1:5" ht="19.649999999999999" customHeight="1">
      <c r="A136" s="22">
        <v>2011399</v>
      </c>
      <c r="B136" s="11" t="s">
        <v>368</v>
      </c>
      <c r="C136" s="54">
        <v>1645</v>
      </c>
      <c r="D136" s="54">
        <v>1643</v>
      </c>
      <c r="E136" s="53">
        <f>D136-C136</f>
        <v>-2</v>
      </c>
    </row>
    <row r="137" spans="1:5" ht="19.649999999999999" customHeight="1">
      <c r="A137" s="22">
        <v>20114</v>
      </c>
      <c r="B137" s="8" t="s">
        <v>369</v>
      </c>
      <c r="C137" s="54">
        <v>113</v>
      </c>
      <c r="D137" s="54">
        <v>113</v>
      </c>
      <c r="E137" s="53"/>
    </row>
    <row r="138" spans="1:5" ht="19.649999999999999" customHeight="1">
      <c r="A138" s="22">
        <v>2011401</v>
      </c>
      <c r="B138" s="11" t="s">
        <v>286</v>
      </c>
      <c r="C138" s="54" t="s">
        <v>289</v>
      </c>
      <c r="D138" s="54"/>
      <c r="E138" s="53"/>
    </row>
    <row r="139" spans="1:5" ht="19.649999999999999" customHeight="1">
      <c r="A139" s="22">
        <v>2011402</v>
      </c>
      <c r="B139" s="11" t="s">
        <v>287</v>
      </c>
      <c r="C139" s="54" t="s">
        <v>289</v>
      </c>
      <c r="D139" s="54"/>
      <c r="E139" s="53"/>
    </row>
    <row r="140" spans="1:5" ht="19.649999999999999" customHeight="1">
      <c r="A140" s="22">
        <v>2011403</v>
      </c>
      <c r="B140" s="11" t="s">
        <v>288</v>
      </c>
      <c r="C140" s="54" t="s">
        <v>289</v>
      </c>
      <c r="D140" s="54"/>
      <c r="E140" s="53"/>
    </row>
    <row r="141" spans="1:5" ht="19.649999999999999" customHeight="1">
      <c r="A141" s="22">
        <v>2011404</v>
      </c>
      <c r="B141" s="11" t="s">
        <v>370</v>
      </c>
      <c r="C141" s="54" t="s">
        <v>289</v>
      </c>
      <c r="D141" s="54"/>
      <c r="E141" s="53"/>
    </row>
    <row r="142" spans="1:5" ht="19.649999999999999" customHeight="1">
      <c r="A142" s="22">
        <v>2011405</v>
      </c>
      <c r="B142" s="11" t="s">
        <v>371</v>
      </c>
      <c r="C142" s="54">
        <v>113</v>
      </c>
      <c r="D142" s="54">
        <v>113</v>
      </c>
      <c r="E142" s="53"/>
    </row>
    <row r="143" spans="1:5" ht="19.649999999999999" customHeight="1">
      <c r="A143" s="22">
        <v>2011406</v>
      </c>
      <c r="B143" s="11" t="s">
        <v>372</v>
      </c>
      <c r="C143" s="54" t="s">
        <v>289</v>
      </c>
      <c r="D143" s="54"/>
      <c r="E143" s="53"/>
    </row>
    <row r="144" spans="1:5" ht="19.649999999999999" customHeight="1">
      <c r="A144" s="22">
        <v>2011408</v>
      </c>
      <c r="B144" s="11" t="s">
        <v>373</v>
      </c>
      <c r="C144" s="54" t="s">
        <v>289</v>
      </c>
      <c r="D144" s="54"/>
      <c r="E144" s="53"/>
    </row>
    <row r="145" spans="1:5" ht="19.649999999999999" customHeight="1">
      <c r="A145" s="22">
        <v>2011409</v>
      </c>
      <c r="B145" s="11" t="s">
        <v>374</v>
      </c>
      <c r="C145" s="54" t="s">
        <v>289</v>
      </c>
      <c r="D145" s="54"/>
      <c r="E145" s="53"/>
    </row>
    <row r="146" spans="1:5" ht="19.649999999999999" customHeight="1">
      <c r="A146" s="22">
        <v>2011410</v>
      </c>
      <c r="B146" s="11" t="s">
        <v>375</v>
      </c>
      <c r="C146" s="54" t="s">
        <v>289</v>
      </c>
      <c r="D146" s="54"/>
      <c r="E146" s="53"/>
    </row>
    <row r="147" spans="1:5" ht="19.649999999999999" customHeight="1">
      <c r="A147" s="22">
        <v>2011411</v>
      </c>
      <c r="B147" s="11" t="s">
        <v>376</v>
      </c>
      <c r="C147" s="54" t="s">
        <v>289</v>
      </c>
      <c r="D147" s="54"/>
      <c r="E147" s="53"/>
    </row>
    <row r="148" spans="1:5" ht="19.649999999999999" customHeight="1">
      <c r="A148" s="22">
        <v>2011450</v>
      </c>
      <c r="B148" s="11" t="s">
        <v>296</v>
      </c>
      <c r="C148" s="54" t="s">
        <v>289</v>
      </c>
      <c r="D148" s="54"/>
      <c r="E148" s="53"/>
    </row>
    <row r="149" spans="1:5" ht="19.649999999999999" customHeight="1">
      <c r="A149" s="22">
        <v>2011499</v>
      </c>
      <c r="B149" s="11" t="s">
        <v>377</v>
      </c>
      <c r="C149" s="54" t="s">
        <v>289</v>
      </c>
      <c r="D149" s="54"/>
      <c r="E149" s="53"/>
    </row>
    <row r="150" spans="1:5" ht="19.649999999999999" customHeight="1">
      <c r="A150" s="22">
        <v>20123</v>
      </c>
      <c r="B150" s="8" t="s">
        <v>378</v>
      </c>
      <c r="C150" s="54">
        <v>15</v>
      </c>
      <c r="D150" s="54">
        <v>15</v>
      </c>
      <c r="E150" s="53"/>
    </row>
    <row r="151" spans="1:5" ht="19.649999999999999" customHeight="1">
      <c r="A151" s="22">
        <v>2012301</v>
      </c>
      <c r="B151" s="11" t="s">
        <v>286</v>
      </c>
      <c r="C151" s="54" t="s">
        <v>289</v>
      </c>
      <c r="D151" s="54"/>
      <c r="E151" s="53"/>
    </row>
    <row r="152" spans="1:5" ht="19.649999999999999" customHeight="1">
      <c r="A152" s="22">
        <v>2012302</v>
      </c>
      <c r="B152" s="11" t="s">
        <v>287</v>
      </c>
      <c r="C152" s="54">
        <v>11</v>
      </c>
      <c r="D152" s="54">
        <v>11</v>
      </c>
      <c r="E152" s="53"/>
    </row>
    <row r="153" spans="1:5" ht="19.649999999999999" customHeight="1">
      <c r="A153" s="22">
        <v>2012303</v>
      </c>
      <c r="B153" s="11" t="s">
        <v>288</v>
      </c>
      <c r="C153" s="54" t="s">
        <v>289</v>
      </c>
      <c r="D153" s="54"/>
      <c r="E153" s="53"/>
    </row>
    <row r="154" spans="1:5" ht="19.649999999999999" customHeight="1">
      <c r="A154" s="22">
        <v>2012304</v>
      </c>
      <c r="B154" s="11" t="s">
        <v>379</v>
      </c>
      <c r="C154" s="54">
        <v>4</v>
      </c>
      <c r="D154" s="54">
        <v>4</v>
      </c>
      <c r="E154" s="53"/>
    </row>
    <row r="155" spans="1:5" ht="19.649999999999999" customHeight="1">
      <c r="A155" s="22">
        <v>2012350</v>
      </c>
      <c r="B155" s="11" t="s">
        <v>296</v>
      </c>
      <c r="C155" s="54" t="s">
        <v>289</v>
      </c>
      <c r="D155" s="54"/>
      <c r="E155" s="53"/>
    </row>
    <row r="156" spans="1:5" ht="19.649999999999999" customHeight="1">
      <c r="A156" s="22">
        <v>2012399</v>
      </c>
      <c r="B156" s="11" t="s">
        <v>380</v>
      </c>
      <c r="C156" s="54" t="s">
        <v>289</v>
      </c>
      <c r="D156" s="54"/>
      <c r="E156" s="53"/>
    </row>
    <row r="157" spans="1:5" ht="19.649999999999999" customHeight="1">
      <c r="A157" s="22">
        <v>20125</v>
      </c>
      <c r="B157" s="8" t="s">
        <v>381</v>
      </c>
      <c r="C157" s="54">
        <v>343</v>
      </c>
      <c r="D157" s="54">
        <v>343</v>
      </c>
      <c r="E157" s="53"/>
    </row>
    <row r="158" spans="1:5" ht="19.649999999999999" customHeight="1">
      <c r="A158" s="22">
        <v>2012501</v>
      </c>
      <c r="B158" s="11" t="s">
        <v>286</v>
      </c>
      <c r="C158" s="54">
        <v>97</v>
      </c>
      <c r="D158" s="54">
        <v>97</v>
      </c>
      <c r="E158" s="53"/>
    </row>
    <row r="159" spans="1:5" ht="19.649999999999999" customHeight="1">
      <c r="A159" s="22">
        <v>2012502</v>
      </c>
      <c r="B159" s="11" t="s">
        <v>287</v>
      </c>
      <c r="C159" s="54">
        <v>225</v>
      </c>
      <c r="D159" s="54">
        <v>225</v>
      </c>
      <c r="E159" s="53"/>
    </row>
    <row r="160" spans="1:5" ht="19.649999999999999" customHeight="1">
      <c r="A160" s="22">
        <v>2012503</v>
      </c>
      <c r="B160" s="11" t="s">
        <v>288</v>
      </c>
      <c r="C160" s="54" t="s">
        <v>289</v>
      </c>
      <c r="D160" s="54"/>
      <c r="E160" s="53"/>
    </row>
    <row r="161" spans="1:5" ht="19.649999999999999" customHeight="1">
      <c r="A161" s="22">
        <v>2012504</v>
      </c>
      <c r="B161" s="11" t="s">
        <v>382</v>
      </c>
      <c r="C161" s="54" t="s">
        <v>289</v>
      </c>
      <c r="D161" s="54"/>
      <c r="E161" s="53"/>
    </row>
    <row r="162" spans="1:5" ht="19.649999999999999" customHeight="1">
      <c r="A162" s="22">
        <v>2012505</v>
      </c>
      <c r="B162" s="11" t="s">
        <v>383</v>
      </c>
      <c r="C162" s="54" t="s">
        <v>289</v>
      </c>
      <c r="D162" s="54"/>
      <c r="E162" s="53"/>
    </row>
    <row r="163" spans="1:5" ht="19.649999999999999" customHeight="1">
      <c r="A163" s="22">
        <v>2012550</v>
      </c>
      <c r="B163" s="11" t="s">
        <v>296</v>
      </c>
      <c r="C163" s="54">
        <v>0</v>
      </c>
      <c r="D163" s="54">
        <v>0</v>
      </c>
      <c r="E163" s="53"/>
    </row>
    <row r="164" spans="1:5" ht="19.649999999999999" customHeight="1">
      <c r="A164" s="22">
        <v>2012599</v>
      </c>
      <c r="B164" s="11" t="s">
        <v>384</v>
      </c>
      <c r="C164" s="54">
        <v>21</v>
      </c>
      <c r="D164" s="54">
        <v>21</v>
      </c>
      <c r="E164" s="53"/>
    </row>
    <row r="165" spans="1:5" ht="19.649999999999999" customHeight="1">
      <c r="A165" s="22">
        <v>20126</v>
      </c>
      <c r="B165" s="8" t="s">
        <v>385</v>
      </c>
      <c r="C165" s="54">
        <v>444</v>
      </c>
      <c r="D165" s="54">
        <v>442</v>
      </c>
      <c r="E165" s="53">
        <f>D165-C165</f>
        <v>-2</v>
      </c>
    </row>
    <row r="166" spans="1:5" ht="19.649999999999999" customHeight="1">
      <c r="A166" s="22">
        <v>2012601</v>
      </c>
      <c r="B166" s="11" t="s">
        <v>286</v>
      </c>
      <c r="C166" s="54">
        <v>202</v>
      </c>
      <c r="D166" s="54">
        <v>202</v>
      </c>
      <c r="E166" s="53"/>
    </row>
    <row r="167" spans="1:5" ht="19.649999999999999" customHeight="1">
      <c r="A167" s="22">
        <v>2012602</v>
      </c>
      <c r="B167" s="11" t="s">
        <v>287</v>
      </c>
      <c r="C167" s="54">
        <v>226</v>
      </c>
      <c r="D167" s="54">
        <v>224</v>
      </c>
      <c r="E167" s="53">
        <f t="shared" ref="E167:E172" si="7">D167-C167</f>
        <v>-2</v>
      </c>
    </row>
    <row r="168" spans="1:5" ht="19.649999999999999" customHeight="1">
      <c r="A168" s="22">
        <v>2012603</v>
      </c>
      <c r="B168" s="11" t="s">
        <v>288</v>
      </c>
      <c r="C168" s="54" t="s">
        <v>289</v>
      </c>
      <c r="D168" s="54"/>
      <c r="E168" s="53"/>
    </row>
    <row r="169" spans="1:5" ht="19.649999999999999" customHeight="1">
      <c r="A169" s="22">
        <v>2012604</v>
      </c>
      <c r="B169" s="11" t="s">
        <v>386</v>
      </c>
      <c r="C169" s="54">
        <v>9</v>
      </c>
      <c r="D169" s="54">
        <v>9</v>
      </c>
      <c r="E169" s="53"/>
    </row>
    <row r="170" spans="1:5" ht="19.649999999999999" customHeight="1">
      <c r="A170" s="22">
        <v>2012699</v>
      </c>
      <c r="B170" s="11" t="s">
        <v>387</v>
      </c>
      <c r="C170" s="54">
        <v>7</v>
      </c>
      <c r="D170" s="54">
        <v>7</v>
      </c>
      <c r="E170" s="53"/>
    </row>
    <row r="171" spans="1:5" ht="19.649999999999999" customHeight="1">
      <c r="A171" s="22">
        <v>20128</v>
      </c>
      <c r="B171" s="8" t="s">
        <v>388</v>
      </c>
      <c r="C171" s="54">
        <v>1012</v>
      </c>
      <c r="D171" s="54">
        <v>1004</v>
      </c>
      <c r="E171" s="53">
        <f t="shared" si="7"/>
        <v>-8</v>
      </c>
    </row>
    <row r="172" spans="1:5" ht="19.649999999999999" customHeight="1">
      <c r="A172" s="22">
        <v>2012801</v>
      </c>
      <c r="B172" s="11" t="s">
        <v>286</v>
      </c>
      <c r="C172" s="54">
        <v>555</v>
      </c>
      <c r="D172" s="54">
        <v>547</v>
      </c>
      <c r="E172" s="53">
        <f t="shared" si="7"/>
        <v>-8</v>
      </c>
    </row>
    <row r="173" spans="1:5" ht="19.649999999999999" customHeight="1">
      <c r="A173" s="22">
        <v>2012802</v>
      </c>
      <c r="B173" s="11" t="s">
        <v>287</v>
      </c>
      <c r="C173" s="54">
        <v>302</v>
      </c>
      <c r="D173" s="54">
        <v>302</v>
      </c>
      <c r="E173" s="53"/>
    </row>
    <row r="174" spans="1:5" ht="19.649999999999999" customHeight="1">
      <c r="A174" s="22">
        <v>2012803</v>
      </c>
      <c r="B174" s="11" t="s">
        <v>288</v>
      </c>
      <c r="C174" s="54">
        <v>14</v>
      </c>
      <c r="D174" s="54">
        <v>14</v>
      </c>
      <c r="E174" s="53"/>
    </row>
    <row r="175" spans="1:5" ht="19.649999999999999" customHeight="1">
      <c r="A175" s="22">
        <v>2012804</v>
      </c>
      <c r="B175" s="11" t="s">
        <v>301</v>
      </c>
      <c r="C175" s="54">
        <v>116</v>
      </c>
      <c r="D175" s="54">
        <v>116</v>
      </c>
      <c r="E175" s="53"/>
    </row>
    <row r="176" spans="1:5" ht="19.649999999999999" customHeight="1">
      <c r="A176" s="22">
        <v>2012850</v>
      </c>
      <c r="B176" s="11" t="s">
        <v>296</v>
      </c>
      <c r="C176" s="54" t="s">
        <v>289</v>
      </c>
      <c r="D176" s="54"/>
      <c r="E176" s="53"/>
    </row>
    <row r="177" spans="1:5" ht="19.649999999999999" customHeight="1">
      <c r="A177" s="22">
        <v>2012899</v>
      </c>
      <c r="B177" s="11" t="s">
        <v>389</v>
      </c>
      <c r="C177" s="54">
        <v>25</v>
      </c>
      <c r="D177" s="54">
        <v>25</v>
      </c>
      <c r="E177" s="53"/>
    </row>
    <row r="178" spans="1:5" ht="19.649999999999999" customHeight="1">
      <c r="A178" s="22">
        <v>20129</v>
      </c>
      <c r="B178" s="8" t="s">
        <v>390</v>
      </c>
      <c r="C178" s="54">
        <v>2173</v>
      </c>
      <c r="D178" s="54">
        <v>2169</v>
      </c>
      <c r="E178" s="53">
        <f>D178-C178</f>
        <v>-4</v>
      </c>
    </row>
    <row r="179" spans="1:5" ht="19.649999999999999" customHeight="1">
      <c r="A179" s="22">
        <v>2012901</v>
      </c>
      <c r="B179" s="11" t="s">
        <v>286</v>
      </c>
      <c r="C179" s="54">
        <v>1063</v>
      </c>
      <c r="D179" s="54">
        <v>1059</v>
      </c>
      <c r="E179" s="53">
        <f>D179-C179</f>
        <v>-4</v>
      </c>
    </row>
    <row r="180" spans="1:5" ht="19.649999999999999" customHeight="1">
      <c r="A180" s="22">
        <v>2012902</v>
      </c>
      <c r="B180" s="11" t="s">
        <v>287</v>
      </c>
      <c r="C180" s="54">
        <v>488</v>
      </c>
      <c r="D180" s="54">
        <v>488</v>
      </c>
      <c r="E180" s="53"/>
    </row>
    <row r="181" spans="1:5" ht="19.649999999999999" customHeight="1">
      <c r="A181" s="22">
        <v>2012903</v>
      </c>
      <c r="B181" s="11" t="s">
        <v>288</v>
      </c>
      <c r="C181" s="54" t="s">
        <v>289</v>
      </c>
      <c r="D181" s="54"/>
      <c r="E181" s="53"/>
    </row>
    <row r="182" spans="1:5" ht="19.649999999999999" customHeight="1">
      <c r="A182" s="22">
        <v>2012906</v>
      </c>
      <c r="B182" s="11" t="s">
        <v>391</v>
      </c>
      <c r="C182" s="54" t="s">
        <v>289</v>
      </c>
      <c r="D182" s="54"/>
      <c r="E182" s="53"/>
    </row>
    <row r="183" spans="1:5" ht="19.649999999999999" customHeight="1">
      <c r="A183" s="22">
        <v>2012950</v>
      </c>
      <c r="B183" s="11" t="s">
        <v>296</v>
      </c>
      <c r="C183" s="54">
        <v>54</v>
      </c>
      <c r="D183" s="54">
        <v>54</v>
      </c>
      <c r="E183" s="53"/>
    </row>
    <row r="184" spans="1:5" ht="19.649999999999999" customHeight="1">
      <c r="A184" s="22">
        <v>2012999</v>
      </c>
      <c r="B184" s="11" t="s">
        <v>392</v>
      </c>
      <c r="C184" s="54">
        <v>568</v>
      </c>
      <c r="D184" s="54">
        <v>568</v>
      </c>
      <c r="E184" s="53"/>
    </row>
    <row r="185" spans="1:5" ht="19.649999999999999" customHeight="1">
      <c r="A185" s="22">
        <v>20131</v>
      </c>
      <c r="B185" s="8" t="s">
        <v>393</v>
      </c>
      <c r="C185" s="54">
        <v>4910</v>
      </c>
      <c r="D185" s="54">
        <v>4887</v>
      </c>
      <c r="E185" s="53">
        <f t="shared" ref="E185:E187" si="8">D185-C185</f>
        <v>-23</v>
      </c>
    </row>
    <row r="186" spans="1:5" ht="19.649999999999999" customHeight="1">
      <c r="A186" s="22">
        <v>2013101</v>
      </c>
      <c r="B186" s="11" t="s">
        <v>286</v>
      </c>
      <c r="C186" s="54">
        <v>2208</v>
      </c>
      <c r="D186" s="54">
        <v>2189</v>
      </c>
      <c r="E186" s="53">
        <f t="shared" si="8"/>
        <v>-19</v>
      </c>
    </row>
    <row r="187" spans="1:5" ht="19.649999999999999" customHeight="1">
      <c r="A187" s="22">
        <v>2013102</v>
      </c>
      <c r="B187" s="11" t="s">
        <v>287</v>
      </c>
      <c r="C187" s="54">
        <v>2650</v>
      </c>
      <c r="D187" s="54">
        <v>2646</v>
      </c>
      <c r="E187" s="53">
        <f t="shared" si="8"/>
        <v>-4</v>
      </c>
    </row>
    <row r="188" spans="1:5" ht="19.649999999999999" customHeight="1">
      <c r="A188" s="22">
        <v>2013103</v>
      </c>
      <c r="B188" s="11" t="s">
        <v>288</v>
      </c>
      <c r="C188" s="54">
        <v>43</v>
      </c>
      <c r="D188" s="54">
        <v>43</v>
      </c>
      <c r="E188" s="53"/>
    </row>
    <row r="189" spans="1:5" ht="19.649999999999999" customHeight="1">
      <c r="A189" s="22">
        <v>2013105</v>
      </c>
      <c r="B189" s="11" t="s">
        <v>394</v>
      </c>
      <c r="C189" s="54" t="s">
        <v>289</v>
      </c>
      <c r="D189" s="54"/>
      <c r="E189" s="53"/>
    </row>
    <row r="190" spans="1:5" ht="19.649999999999999" customHeight="1">
      <c r="A190" s="22">
        <v>2013150</v>
      </c>
      <c r="B190" s="11" t="s">
        <v>296</v>
      </c>
      <c r="C190" s="54" t="s">
        <v>289</v>
      </c>
      <c r="D190" s="54"/>
      <c r="E190" s="53"/>
    </row>
    <row r="191" spans="1:5" ht="19.649999999999999" customHeight="1">
      <c r="A191" s="22">
        <v>2013199</v>
      </c>
      <c r="B191" s="11" t="s">
        <v>395</v>
      </c>
      <c r="C191" s="54">
        <v>8</v>
      </c>
      <c r="D191" s="54">
        <v>8</v>
      </c>
      <c r="E191" s="53"/>
    </row>
    <row r="192" spans="1:5" ht="19.649999999999999" customHeight="1">
      <c r="A192" s="22">
        <v>20132</v>
      </c>
      <c r="B192" s="8" t="s">
        <v>396</v>
      </c>
      <c r="C192" s="54">
        <v>1093</v>
      </c>
      <c r="D192" s="54">
        <v>1088</v>
      </c>
      <c r="E192" s="53">
        <f t="shared" ref="E192:E194" si="9">D192-C192</f>
        <v>-5</v>
      </c>
    </row>
    <row r="193" spans="1:5" ht="19.649999999999999" customHeight="1">
      <c r="A193" s="22">
        <v>2013201</v>
      </c>
      <c r="B193" s="11" t="s">
        <v>286</v>
      </c>
      <c r="C193" s="54">
        <v>522</v>
      </c>
      <c r="D193" s="54">
        <v>518</v>
      </c>
      <c r="E193" s="53">
        <f t="shared" si="9"/>
        <v>-4</v>
      </c>
    </row>
    <row r="194" spans="1:5" ht="19.649999999999999" customHeight="1">
      <c r="A194" s="22">
        <v>2013202</v>
      </c>
      <c r="B194" s="11" t="s">
        <v>287</v>
      </c>
      <c r="C194" s="54">
        <v>371</v>
      </c>
      <c r="D194" s="54">
        <v>370</v>
      </c>
      <c r="E194" s="53">
        <f t="shared" si="9"/>
        <v>-1</v>
      </c>
    </row>
    <row r="195" spans="1:5" ht="19.649999999999999" customHeight="1">
      <c r="A195" s="22">
        <v>2013203</v>
      </c>
      <c r="B195" s="11" t="s">
        <v>288</v>
      </c>
      <c r="C195" s="54" t="s">
        <v>289</v>
      </c>
      <c r="D195" s="54"/>
      <c r="E195" s="53"/>
    </row>
    <row r="196" spans="1:5" ht="19.649999999999999" customHeight="1">
      <c r="A196" s="22">
        <v>2013204</v>
      </c>
      <c r="B196" s="11" t="s">
        <v>397</v>
      </c>
      <c r="C196" s="54" t="s">
        <v>289</v>
      </c>
      <c r="D196" s="54"/>
      <c r="E196" s="53"/>
    </row>
    <row r="197" spans="1:5" ht="19.649999999999999" customHeight="1">
      <c r="A197" s="22">
        <v>2013250</v>
      </c>
      <c r="B197" s="11" t="s">
        <v>296</v>
      </c>
      <c r="C197" s="54" t="s">
        <v>289</v>
      </c>
      <c r="D197" s="54"/>
      <c r="E197" s="53"/>
    </row>
    <row r="198" spans="1:5" ht="19.649999999999999" customHeight="1">
      <c r="A198" s="22">
        <v>2013299</v>
      </c>
      <c r="B198" s="11" t="s">
        <v>398</v>
      </c>
      <c r="C198" s="54">
        <v>200</v>
      </c>
      <c r="D198" s="54">
        <v>200</v>
      </c>
      <c r="E198" s="53"/>
    </row>
    <row r="199" spans="1:5" ht="19.649999999999999" customHeight="1">
      <c r="A199" s="22">
        <v>20133</v>
      </c>
      <c r="B199" s="8" t="s">
        <v>399</v>
      </c>
      <c r="C199" s="54">
        <v>727</v>
      </c>
      <c r="D199" s="54">
        <v>720</v>
      </c>
      <c r="E199" s="53">
        <f>D199-C199</f>
        <v>-7</v>
      </c>
    </row>
    <row r="200" spans="1:5" ht="19.649999999999999" customHeight="1">
      <c r="A200" s="22">
        <v>2013301</v>
      </c>
      <c r="B200" s="11" t="s">
        <v>286</v>
      </c>
      <c r="C200" s="54">
        <v>650</v>
      </c>
      <c r="D200" s="54">
        <v>650</v>
      </c>
      <c r="E200" s="53"/>
    </row>
    <row r="201" spans="1:5" ht="19.649999999999999" customHeight="1">
      <c r="A201" s="22">
        <v>2013302</v>
      </c>
      <c r="B201" s="11" t="s">
        <v>287</v>
      </c>
      <c r="C201" s="54">
        <v>76</v>
      </c>
      <c r="D201" s="54">
        <v>76</v>
      </c>
      <c r="E201" s="53"/>
    </row>
    <row r="202" spans="1:5" ht="19.649999999999999" customHeight="1">
      <c r="A202" s="22">
        <v>2013303</v>
      </c>
      <c r="B202" s="11" t="s">
        <v>288</v>
      </c>
      <c r="C202" s="54" t="s">
        <v>289</v>
      </c>
      <c r="D202" s="54"/>
      <c r="E202" s="53"/>
    </row>
    <row r="203" spans="1:5" ht="19.649999999999999" customHeight="1">
      <c r="A203" s="22">
        <v>2013304</v>
      </c>
      <c r="B203" s="11" t="s">
        <v>400</v>
      </c>
      <c r="C203" s="54" t="s">
        <v>289</v>
      </c>
      <c r="D203" s="54"/>
      <c r="E203" s="53"/>
    </row>
    <row r="204" spans="1:5" ht="19.649999999999999" customHeight="1">
      <c r="A204" s="22">
        <v>2013350</v>
      </c>
      <c r="B204" s="11" t="s">
        <v>296</v>
      </c>
      <c r="C204" s="54" t="s">
        <v>289</v>
      </c>
      <c r="D204" s="54"/>
      <c r="E204" s="53"/>
    </row>
    <row r="205" spans="1:5" ht="19.649999999999999" customHeight="1">
      <c r="A205" s="22">
        <v>2013399</v>
      </c>
      <c r="B205" s="11" t="s">
        <v>401</v>
      </c>
      <c r="C205" s="54">
        <v>2</v>
      </c>
      <c r="D205" s="54">
        <v>-5</v>
      </c>
      <c r="E205" s="53">
        <f>D205-C205</f>
        <v>-7</v>
      </c>
    </row>
    <row r="206" spans="1:5" ht="19.649999999999999" customHeight="1">
      <c r="A206" s="22">
        <v>20134</v>
      </c>
      <c r="B206" s="8" t="s">
        <v>402</v>
      </c>
      <c r="C206" s="54">
        <v>495</v>
      </c>
      <c r="D206" s="54">
        <v>489</v>
      </c>
      <c r="E206" s="53">
        <f>D206-C206</f>
        <v>-6</v>
      </c>
    </row>
    <row r="207" spans="1:5" ht="19.649999999999999" customHeight="1">
      <c r="A207" s="22">
        <v>2013401</v>
      </c>
      <c r="B207" s="11" t="s">
        <v>286</v>
      </c>
      <c r="C207" s="54">
        <v>285</v>
      </c>
      <c r="D207" s="54">
        <v>285</v>
      </c>
      <c r="E207" s="53"/>
    </row>
    <row r="208" spans="1:5" ht="19.649999999999999" customHeight="1">
      <c r="A208" s="22">
        <v>2013402</v>
      </c>
      <c r="B208" s="11" t="s">
        <v>287</v>
      </c>
      <c r="C208" s="54">
        <v>77</v>
      </c>
      <c r="D208" s="54">
        <v>77</v>
      </c>
      <c r="E208" s="53"/>
    </row>
    <row r="209" spans="1:5" ht="19.649999999999999" customHeight="1">
      <c r="A209" s="22">
        <v>2013403</v>
      </c>
      <c r="B209" s="11" t="s">
        <v>288</v>
      </c>
      <c r="C209" s="54" t="s">
        <v>289</v>
      </c>
      <c r="D209" s="54"/>
      <c r="E209" s="53"/>
    </row>
    <row r="210" spans="1:5" ht="19.649999999999999" customHeight="1">
      <c r="A210" s="22">
        <v>2013404</v>
      </c>
      <c r="B210" s="11" t="s">
        <v>403</v>
      </c>
      <c r="C210" s="54" t="s">
        <v>289</v>
      </c>
      <c r="D210" s="54"/>
      <c r="E210" s="53"/>
    </row>
    <row r="211" spans="1:5" ht="19.649999999999999" customHeight="1">
      <c r="A211" s="22">
        <v>2013405</v>
      </c>
      <c r="B211" s="11" t="s">
        <v>404</v>
      </c>
      <c r="C211" s="54">
        <v>1</v>
      </c>
      <c r="D211" s="54">
        <v>1</v>
      </c>
      <c r="E211" s="53"/>
    </row>
    <row r="212" spans="1:5" ht="19.649999999999999" customHeight="1">
      <c r="A212" s="22">
        <v>2013450</v>
      </c>
      <c r="B212" s="11" t="s">
        <v>296</v>
      </c>
      <c r="C212" s="54" t="s">
        <v>289</v>
      </c>
      <c r="D212" s="54"/>
      <c r="E212" s="53"/>
    </row>
    <row r="213" spans="1:5" ht="19.649999999999999" customHeight="1">
      <c r="A213" s="22">
        <v>2013499</v>
      </c>
      <c r="B213" s="11" t="s">
        <v>405</v>
      </c>
      <c r="C213" s="54">
        <v>132</v>
      </c>
      <c r="D213" s="54">
        <v>126</v>
      </c>
      <c r="E213" s="53">
        <f>D213-C213</f>
        <v>-6</v>
      </c>
    </row>
    <row r="214" spans="1:5" ht="19.649999999999999" customHeight="1">
      <c r="A214" s="22">
        <v>20135</v>
      </c>
      <c r="B214" s="8" t="s">
        <v>406</v>
      </c>
      <c r="C214" s="54">
        <v>0</v>
      </c>
      <c r="D214" s="54">
        <v>-2</v>
      </c>
      <c r="E214" s="53">
        <f>D214-C214</f>
        <v>-2</v>
      </c>
    </row>
    <row r="215" spans="1:5" ht="19.649999999999999" customHeight="1">
      <c r="A215" s="22">
        <v>2013501</v>
      </c>
      <c r="B215" s="11" t="s">
        <v>286</v>
      </c>
      <c r="C215" s="54" t="s">
        <v>289</v>
      </c>
      <c r="D215" s="54"/>
      <c r="E215" s="53"/>
    </row>
    <row r="216" spans="1:5" ht="19.649999999999999" customHeight="1">
      <c r="A216" s="22">
        <v>2013502</v>
      </c>
      <c r="B216" s="11" t="s">
        <v>287</v>
      </c>
      <c r="C216" s="54" t="s">
        <v>289</v>
      </c>
      <c r="D216" s="54"/>
      <c r="E216" s="53"/>
    </row>
    <row r="217" spans="1:5" ht="19.649999999999999" customHeight="1">
      <c r="A217" s="22">
        <v>2013503</v>
      </c>
      <c r="B217" s="11" t="s">
        <v>288</v>
      </c>
      <c r="C217" s="54" t="s">
        <v>289</v>
      </c>
      <c r="D217" s="54"/>
      <c r="E217" s="53"/>
    </row>
    <row r="218" spans="1:5" ht="19.649999999999999" customHeight="1">
      <c r="A218" s="22">
        <v>2013550</v>
      </c>
      <c r="B218" s="11" t="s">
        <v>296</v>
      </c>
      <c r="C218" s="54" t="s">
        <v>289</v>
      </c>
      <c r="D218" s="54"/>
      <c r="E218" s="53"/>
    </row>
    <row r="219" spans="1:5" ht="19.649999999999999" customHeight="1">
      <c r="A219" s="22">
        <v>2013599</v>
      </c>
      <c r="B219" s="11" t="s">
        <v>407</v>
      </c>
      <c r="C219" s="54" t="s">
        <v>289</v>
      </c>
      <c r="D219" s="54"/>
      <c r="E219" s="53"/>
    </row>
    <row r="220" spans="1:5" ht="19.649999999999999" customHeight="1">
      <c r="A220" s="22">
        <v>20136</v>
      </c>
      <c r="B220" s="8" t="s">
        <v>408</v>
      </c>
      <c r="C220" s="54">
        <v>193</v>
      </c>
      <c r="D220" s="54">
        <v>193</v>
      </c>
      <c r="E220" s="53"/>
    </row>
    <row r="221" spans="1:5" ht="19.649999999999999" customHeight="1">
      <c r="A221" s="22">
        <v>2013601</v>
      </c>
      <c r="B221" s="11" t="s">
        <v>286</v>
      </c>
      <c r="C221" s="54">
        <v>59</v>
      </c>
      <c r="D221" s="54">
        <v>59</v>
      </c>
      <c r="E221" s="53"/>
    </row>
    <row r="222" spans="1:5" ht="19.649999999999999" customHeight="1">
      <c r="A222" s="22">
        <v>2013602</v>
      </c>
      <c r="B222" s="11" t="s">
        <v>287</v>
      </c>
      <c r="C222" s="54">
        <v>55</v>
      </c>
      <c r="D222" s="54">
        <v>55</v>
      </c>
      <c r="E222" s="53"/>
    </row>
    <row r="223" spans="1:5" ht="19.649999999999999" customHeight="1">
      <c r="A223" s="22">
        <v>2013603</v>
      </c>
      <c r="B223" s="11" t="s">
        <v>288</v>
      </c>
      <c r="C223" s="54" t="s">
        <v>289</v>
      </c>
      <c r="D223" s="54"/>
      <c r="E223" s="53"/>
    </row>
    <row r="224" spans="1:5" ht="19.649999999999999" customHeight="1">
      <c r="A224" s="22">
        <v>2013650</v>
      </c>
      <c r="B224" s="11" t="s">
        <v>296</v>
      </c>
      <c r="C224" s="54" t="s">
        <v>289</v>
      </c>
      <c r="D224" s="54"/>
      <c r="E224" s="53"/>
    </row>
    <row r="225" spans="1:5" ht="19.649999999999999" customHeight="1">
      <c r="A225" s="22">
        <v>2013699</v>
      </c>
      <c r="B225" s="11" t="s">
        <v>409</v>
      </c>
      <c r="C225" s="54">
        <v>78</v>
      </c>
      <c r="D225" s="54">
        <v>78</v>
      </c>
      <c r="E225" s="53"/>
    </row>
    <row r="226" spans="1:5" ht="19.649999999999999" customHeight="1">
      <c r="A226" s="22">
        <v>20137</v>
      </c>
      <c r="B226" s="8" t="s">
        <v>410</v>
      </c>
      <c r="C226" s="54">
        <v>0</v>
      </c>
      <c r="D226" s="54">
        <v>-1</v>
      </c>
      <c r="E226" s="53">
        <f>D226-C226</f>
        <v>-1</v>
      </c>
    </row>
    <row r="227" spans="1:5" ht="19.649999999999999" customHeight="1">
      <c r="A227" s="22">
        <v>2013701</v>
      </c>
      <c r="B227" s="11" t="s">
        <v>286</v>
      </c>
      <c r="C227" s="54" t="s">
        <v>289</v>
      </c>
      <c r="D227" s="54"/>
      <c r="E227" s="53"/>
    </row>
    <row r="228" spans="1:5" ht="19.649999999999999" customHeight="1">
      <c r="A228" s="22">
        <v>2013702</v>
      </c>
      <c r="B228" s="11" t="s">
        <v>287</v>
      </c>
      <c r="C228" s="54" t="s">
        <v>289</v>
      </c>
      <c r="D228" s="54"/>
      <c r="E228" s="53"/>
    </row>
    <row r="229" spans="1:5" ht="19.649999999999999" customHeight="1">
      <c r="A229" s="22">
        <v>2013703</v>
      </c>
      <c r="B229" s="11" t="s">
        <v>288</v>
      </c>
      <c r="C229" s="54" t="s">
        <v>289</v>
      </c>
      <c r="D229" s="54"/>
      <c r="E229" s="53"/>
    </row>
    <row r="230" spans="1:5" ht="19.649999999999999" customHeight="1">
      <c r="A230" s="22">
        <v>2013704</v>
      </c>
      <c r="B230" s="8" t="s">
        <v>411</v>
      </c>
      <c r="C230" s="54">
        <v>0</v>
      </c>
      <c r="D230" s="54">
        <v>0</v>
      </c>
      <c r="E230" s="53"/>
    </row>
    <row r="231" spans="1:5" ht="19.649999999999999" customHeight="1">
      <c r="A231" s="22">
        <v>2013750</v>
      </c>
      <c r="B231" s="11" t="s">
        <v>296</v>
      </c>
      <c r="C231" s="54" t="s">
        <v>289</v>
      </c>
      <c r="D231" s="54"/>
      <c r="E231" s="53"/>
    </row>
    <row r="232" spans="1:5" ht="19.649999999999999" customHeight="1">
      <c r="A232" s="22">
        <v>2013799</v>
      </c>
      <c r="B232" s="11" t="s">
        <v>412</v>
      </c>
      <c r="C232" s="54" t="s">
        <v>289</v>
      </c>
      <c r="D232" s="54"/>
      <c r="E232" s="53"/>
    </row>
    <row r="233" spans="1:5" ht="19.649999999999999" customHeight="1">
      <c r="A233" s="22">
        <v>20138</v>
      </c>
      <c r="B233" s="8" t="s">
        <v>413</v>
      </c>
      <c r="C233" s="54">
        <v>4230</v>
      </c>
      <c r="D233" s="54">
        <v>4208</v>
      </c>
      <c r="E233" s="53">
        <f>D233-C233</f>
        <v>-22</v>
      </c>
    </row>
    <row r="234" spans="1:5" ht="19.649999999999999" customHeight="1">
      <c r="A234" s="22">
        <v>2013801</v>
      </c>
      <c r="B234" s="11" t="s">
        <v>286</v>
      </c>
      <c r="C234" s="54">
        <v>1144</v>
      </c>
      <c r="D234" s="54">
        <v>1127</v>
      </c>
      <c r="E234" s="53">
        <f>D234-C234</f>
        <v>-17</v>
      </c>
    </row>
    <row r="235" spans="1:5" ht="19.649999999999999" customHeight="1">
      <c r="A235" s="22">
        <v>2013802</v>
      </c>
      <c r="B235" s="11" t="s">
        <v>287</v>
      </c>
      <c r="C235" s="54">
        <v>224</v>
      </c>
      <c r="D235" s="54">
        <v>224</v>
      </c>
      <c r="E235" s="53"/>
    </row>
    <row r="236" spans="1:5" ht="19.649999999999999" customHeight="1">
      <c r="A236" s="22">
        <v>2013803</v>
      </c>
      <c r="B236" s="11" t="s">
        <v>288</v>
      </c>
      <c r="C236" s="54" t="s">
        <v>289</v>
      </c>
      <c r="D236" s="54"/>
      <c r="E236" s="53"/>
    </row>
    <row r="237" spans="1:5" ht="19.649999999999999" customHeight="1">
      <c r="A237" s="22">
        <v>2013804</v>
      </c>
      <c r="B237" s="11" t="s">
        <v>414</v>
      </c>
      <c r="C237" s="54">
        <v>1098</v>
      </c>
      <c r="D237" s="54">
        <v>1098</v>
      </c>
      <c r="E237" s="53"/>
    </row>
    <row r="238" spans="1:5" ht="19.649999999999999" customHeight="1">
      <c r="A238" s="22">
        <v>2013805</v>
      </c>
      <c r="B238" s="11" t="s">
        <v>415</v>
      </c>
      <c r="C238" s="54">
        <v>161</v>
      </c>
      <c r="D238" s="54">
        <v>161</v>
      </c>
      <c r="E238" s="53"/>
    </row>
    <row r="239" spans="1:5" ht="19.649999999999999" customHeight="1">
      <c r="A239" s="22">
        <v>2013808</v>
      </c>
      <c r="B239" s="11" t="s">
        <v>329</v>
      </c>
      <c r="C239" s="54">
        <v>22</v>
      </c>
      <c r="D239" s="54">
        <v>22</v>
      </c>
      <c r="E239" s="53"/>
    </row>
    <row r="240" spans="1:5" ht="19.649999999999999" customHeight="1">
      <c r="A240" s="22">
        <v>2013810</v>
      </c>
      <c r="B240" s="11" t="s">
        <v>416</v>
      </c>
      <c r="C240" s="54" t="s">
        <v>289</v>
      </c>
      <c r="D240" s="54"/>
      <c r="E240" s="53"/>
    </row>
    <row r="241" spans="1:5" ht="19.649999999999999" customHeight="1">
      <c r="A241" s="22">
        <v>2013812</v>
      </c>
      <c r="B241" s="11" t="s">
        <v>417</v>
      </c>
      <c r="C241" s="54">
        <v>147</v>
      </c>
      <c r="D241" s="54">
        <v>147</v>
      </c>
      <c r="E241" s="53"/>
    </row>
    <row r="242" spans="1:5" ht="19.649999999999999" customHeight="1">
      <c r="A242" s="22">
        <v>2013813</v>
      </c>
      <c r="B242" s="11" t="s">
        <v>418</v>
      </c>
      <c r="C242" s="54">
        <v>66</v>
      </c>
      <c r="D242" s="54">
        <v>66</v>
      </c>
      <c r="E242" s="53"/>
    </row>
    <row r="243" spans="1:5" ht="19.649999999999999" customHeight="1">
      <c r="A243" s="22">
        <v>2013814</v>
      </c>
      <c r="B243" s="11" t="s">
        <v>419</v>
      </c>
      <c r="C243" s="54">
        <v>35</v>
      </c>
      <c r="D243" s="54">
        <v>35</v>
      </c>
      <c r="E243" s="53"/>
    </row>
    <row r="244" spans="1:5" ht="19.649999999999999" customHeight="1">
      <c r="A244" s="22">
        <v>2013815</v>
      </c>
      <c r="B244" s="11" t="s">
        <v>420</v>
      </c>
      <c r="C244" s="54" t="s">
        <v>289</v>
      </c>
      <c r="D244" s="54"/>
      <c r="E244" s="53"/>
    </row>
    <row r="245" spans="1:5" ht="19.649999999999999" customHeight="1">
      <c r="A245" s="22">
        <v>2013816</v>
      </c>
      <c r="B245" s="11" t="s">
        <v>421</v>
      </c>
      <c r="C245" s="54" t="s">
        <v>289</v>
      </c>
      <c r="D245" s="54"/>
      <c r="E245" s="53"/>
    </row>
    <row r="246" spans="1:5" ht="19.649999999999999" customHeight="1">
      <c r="A246" s="22">
        <v>2013850</v>
      </c>
      <c r="B246" s="11" t="s">
        <v>296</v>
      </c>
      <c r="C246" s="54">
        <v>766</v>
      </c>
      <c r="D246" s="54">
        <v>765</v>
      </c>
      <c r="E246" s="53">
        <f>D246-C246</f>
        <v>-1</v>
      </c>
    </row>
    <row r="247" spans="1:5" ht="19.649999999999999" customHeight="1">
      <c r="A247" s="22">
        <v>2013899</v>
      </c>
      <c r="B247" s="11" t="s">
        <v>422</v>
      </c>
      <c r="C247" s="54">
        <v>567</v>
      </c>
      <c r="D247" s="54">
        <v>567</v>
      </c>
      <c r="E247" s="53"/>
    </row>
    <row r="248" spans="1:5" ht="19.649999999999999" customHeight="1">
      <c r="A248" s="22">
        <v>20199</v>
      </c>
      <c r="B248" s="8" t="s">
        <v>423</v>
      </c>
      <c r="C248" s="54">
        <v>1014</v>
      </c>
      <c r="D248" s="54">
        <v>1014</v>
      </c>
      <c r="E248" s="53"/>
    </row>
    <row r="249" spans="1:5" ht="19.649999999999999" customHeight="1">
      <c r="A249" s="22">
        <v>2019901</v>
      </c>
      <c r="B249" s="11" t="s">
        <v>424</v>
      </c>
      <c r="C249" s="54" t="s">
        <v>289</v>
      </c>
      <c r="D249" s="54"/>
      <c r="E249" s="53"/>
    </row>
    <row r="250" spans="1:5" ht="19.649999999999999" customHeight="1">
      <c r="A250" s="22">
        <v>2019999</v>
      </c>
      <c r="B250" s="11" t="s">
        <v>425</v>
      </c>
      <c r="C250" s="54">
        <v>1014</v>
      </c>
      <c r="D250" s="54">
        <v>1014</v>
      </c>
      <c r="E250" s="53"/>
    </row>
    <row r="251" spans="1:5" ht="19.649999999999999" customHeight="1">
      <c r="A251" s="22">
        <v>202</v>
      </c>
      <c r="B251" s="8" t="s">
        <v>426</v>
      </c>
      <c r="C251" s="54">
        <v>0</v>
      </c>
      <c r="D251" s="54">
        <v>0</v>
      </c>
      <c r="E251" s="53"/>
    </row>
    <row r="252" spans="1:5" ht="19.649999999999999" customHeight="1">
      <c r="A252" s="22">
        <v>20201</v>
      </c>
      <c r="B252" s="8" t="s">
        <v>427</v>
      </c>
      <c r="C252" s="54">
        <v>0</v>
      </c>
      <c r="D252" s="54">
        <v>0</v>
      </c>
      <c r="E252" s="53"/>
    </row>
    <row r="253" spans="1:5" ht="19.649999999999999" customHeight="1">
      <c r="A253" s="22">
        <v>2020101</v>
      </c>
      <c r="B253" s="11" t="s">
        <v>286</v>
      </c>
      <c r="C253" s="54" t="s">
        <v>289</v>
      </c>
      <c r="D253" s="54"/>
      <c r="E253" s="53"/>
    </row>
    <row r="254" spans="1:5" ht="19.649999999999999" customHeight="1">
      <c r="A254" s="22">
        <v>2020102</v>
      </c>
      <c r="B254" s="11" t="s">
        <v>287</v>
      </c>
      <c r="C254" s="54" t="s">
        <v>289</v>
      </c>
      <c r="D254" s="54"/>
      <c r="E254" s="53"/>
    </row>
    <row r="255" spans="1:5" ht="19.649999999999999" customHeight="1">
      <c r="A255" s="22">
        <v>2020103</v>
      </c>
      <c r="B255" s="11" t="s">
        <v>288</v>
      </c>
      <c r="C255" s="54" t="s">
        <v>289</v>
      </c>
      <c r="D255" s="54"/>
      <c r="E255" s="53"/>
    </row>
    <row r="256" spans="1:5" ht="19.649999999999999" customHeight="1">
      <c r="A256" s="22">
        <v>2020104</v>
      </c>
      <c r="B256" s="11" t="s">
        <v>394</v>
      </c>
      <c r="C256" s="54" t="s">
        <v>289</v>
      </c>
      <c r="D256" s="54"/>
      <c r="E256" s="53"/>
    </row>
    <row r="257" spans="1:5" ht="19.649999999999999" customHeight="1">
      <c r="A257" s="22">
        <v>2020150</v>
      </c>
      <c r="B257" s="11" t="s">
        <v>296</v>
      </c>
      <c r="C257" s="54" t="s">
        <v>289</v>
      </c>
      <c r="D257" s="54"/>
      <c r="E257" s="53"/>
    </row>
    <row r="258" spans="1:5" ht="19.649999999999999" customHeight="1">
      <c r="A258" s="22">
        <v>2020199</v>
      </c>
      <c r="B258" s="11" t="s">
        <v>428</v>
      </c>
      <c r="C258" s="54" t="s">
        <v>289</v>
      </c>
      <c r="D258" s="54"/>
      <c r="E258" s="53"/>
    </row>
    <row r="259" spans="1:5" ht="19.649999999999999" customHeight="1">
      <c r="A259" s="22">
        <v>20202</v>
      </c>
      <c r="B259" s="8" t="s">
        <v>429</v>
      </c>
      <c r="C259" s="54">
        <v>0</v>
      </c>
      <c r="D259" s="54">
        <v>0</v>
      </c>
      <c r="E259" s="53"/>
    </row>
    <row r="260" spans="1:5" ht="19.649999999999999" customHeight="1">
      <c r="A260" s="22">
        <v>2020201</v>
      </c>
      <c r="B260" s="11" t="s">
        <v>430</v>
      </c>
      <c r="C260" s="54" t="s">
        <v>289</v>
      </c>
      <c r="D260" s="54"/>
      <c r="E260" s="53"/>
    </row>
    <row r="261" spans="1:5" ht="19.649999999999999" customHeight="1">
      <c r="A261" s="22">
        <v>2020202</v>
      </c>
      <c r="B261" s="11" t="s">
        <v>431</v>
      </c>
      <c r="C261" s="54" t="s">
        <v>289</v>
      </c>
      <c r="D261" s="54"/>
      <c r="E261" s="53"/>
    </row>
    <row r="262" spans="1:5" ht="19.649999999999999" customHeight="1">
      <c r="A262" s="22">
        <v>20203</v>
      </c>
      <c r="B262" s="8" t="s">
        <v>432</v>
      </c>
      <c r="C262" s="54">
        <v>0</v>
      </c>
      <c r="D262" s="54">
        <v>0</v>
      </c>
      <c r="E262" s="53"/>
    </row>
    <row r="263" spans="1:5" ht="19.649999999999999" customHeight="1">
      <c r="A263" s="22">
        <v>2020304</v>
      </c>
      <c r="B263" s="11" t="s">
        <v>433</v>
      </c>
      <c r="C263" s="54" t="s">
        <v>289</v>
      </c>
      <c r="D263" s="54"/>
      <c r="E263" s="53"/>
    </row>
    <row r="264" spans="1:5" ht="19.649999999999999" customHeight="1">
      <c r="A264" s="22">
        <v>2020306</v>
      </c>
      <c r="B264" s="11" t="s">
        <v>434</v>
      </c>
      <c r="C264" s="54" t="s">
        <v>289</v>
      </c>
      <c r="D264" s="54"/>
      <c r="E264" s="53"/>
    </row>
    <row r="265" spans="1:5" ht="19.649999999999999" customHeight="1">
      <c r="A265" s="22">
        <v>20204</v>
      </c>
      <c r="B265" s="8" t="s">
        <v>435</v>
      </c>
      <c r="C265" s="54">
        <v>0</v>
      </c>
      <c r="D265" s="54">
        <v>0</v>
      </c>
      <c r="E265" s="53"/>
    </row>
    <row r="266" spans="1:5" ht="19.649999999999999" customHeight="1">
      <c r="A266" s="22">
        <v>2020401</v>
      </c>
      <c r="B266" s="11" t="s">
        <v>436</v>
      </c>
      <c r="C266" s="54" t="s">
        <v>289</v>
      </c>
      <c r="D266" s="54"/>
      <c r="E266" s="53"/>
    </row>
    <row r="267" spans="1:5" ht="19.649999999999999" customHeight="1">
      <c r="A267" s="22">
        <v>2020402</v>
      </c>
      <c r="B267" s="11" t="s">
        <v>437</v>
      </c>
      <c r="C267" s="54" t="s">
        <v>289</v>
      </c>
      <c r="D267" s="54"/>
      <c r="E267" s="53"/>
    </row>
    <row r="268" spans="1:5" ht="19.649999999999999" customHeight="1">
      <c r="A268" s="22">
        <v>2020403</v>
      </c>
      <c r="B268" s="11" t="s">
        <v>438</v>
      </c>
      <c r="C268" s="54" t="s">
        <v>289</v>
      </c>
      <c r="D268" s="54"/>
      <c r="E268" s="53"/>
    </row>
    <row r="269" spans="1:5" ht="19.649999999999999" customHeight="1">
      <c r="A269" s="22">
        <v>2020404</v>
      </c>
      <c r="B269" s="11" t="s">
        <v>439</v>
      </c>
      <c r="C269" s="54" t="s">
        <v>289</v>
      </c>
      <c r="D269" s="54"/>
      <c r="E269" s="53"/>
    </row>
    <row r="270" spans="1:5" ht="19.649999999999999" customHeight="1">
      <c r="A270" s="22">
        <v>2020499</v>
      </c>
      <c r="B270" s="11" t="s">
        <v>440</v>
      </c>
      <c r="C270" s="54" t="s">
        <v>289</v>
      </c>
      <c r="D270" s="54"/>
      <c r="E270" s="53"/>
    </row>
    <row r="271" spans="1:5" ht="19.649999999999999" customHeight="1">
      <c r="A271" s="22">
        <v>20205</v>
      </c>
      <c r="B271" s="8" t="s">
        <v>441</v>
      </c>
      <c r="C271" s="54">
        <v>0</v>
      </c>
      <c r="D271" s="54">
        <v>0</v>
      </c>
      <c r="E271" s="53"/>
    </row>
    <row r="272" spans="1:5" ht="19.649999999999999" customHeight="1">
      <c r="A272" s="22">
        <v>2020503</v>
      </c>
      <c r="B272" s="11" t="s">
        <v>442</v>
      </c>
      <c r="C272" s="54" t="s">
        <v>289</v>
      </c>
      <c r="D272" s="54"/>
      <c r="E272" s="53"/>
    </row>
    <row r="273" spans="1:5" ht="19.649999999999999" customHeight="1">
      <c r="A273" s="22">
        <v>2020504</v>
      </c>
      <c r="B273" s="11" t="s">
        <v>443</v>
      </c>
      <c r="C273" s="54" t="s">
        <v>289</v>
      </c>
      <c r="D273" s="54"/>
      <c r="E273" s="53"/>
    </row>
    <row r="274" spans="1:5" ht="19.649999999999999" customHeight="1">
      <c r="A274" s="22">
        <v>2020505</v>
      </c>
      <c r="B274" s="11" t="s">
        <v>444</v>
      </c>
      <c r="C274" s="54" t="s">
        <v>289</v>
      </c>
      <c r="D274" s="54"/>
      <c r="E274" s="53"/>
    </row>
    <row r="275" spans="1:5" ht="19.649999999999999" customHeight="1">
      <c r="A275" s="22">
        <v>2020599</v>
      </c>
      <c r="B275" s="11" t="s">
        <v>445</v>
      </c>
      <c r="C275" s="54" t="s">
        <v>289</v>
      </c>
      <c r="D275" s="54"/>
      <c r="E275" s="53"/>
    </row>
    <row r="276" spans="1:5" ht="19.649999999999999" customHeight="1">
      <c r="A276" s="22">
        <v>20206</v>
      </c>
      <c r="B276" s="8" t="s">
        <v>446</v>
      </c>
      <c r="C276" s="54" t="s">
        <v>289</v>
      </c>
      <c r="D276" s="54"/>
      <c r="E276" s="53"/>
    </row>
    <row r="277" spans="1:5" ht="19.649999999999999" customHeight="1">
      <c r="A277" s="22">
        <v>2020601</v>
      </c>
      <c r="B277" s="11" t="s">
        <v>447</v>
      </c>
      <c r="C277" s="54" t="s">
        <v>289</v>
      </c>
      <c r="D277" s="54"/>
      <c r="E277" s="53"/>
    </row>
    <row r="278" spans="1:5" ht="19.649999999999999" customHeight="1">
      <c r="A278" s="22">
        <v>20207</v>
      </c>
      <c r="B278" s="8" t="s">
        <v>448</v>
      </c>
      <c r="C278" s="54">
        <v>0</v>
      </c>
      <c r="D278" s="54">
        <v>0</v>
      </c>
      <c r="E278" s="53"/>
    </row>
    <row r="279" spans="1:5" ht="19.649999999999999" customHeight="1">
      <c r="A279" s="22">
        <v>2020701</v>
      </c>
      <c r="B279" s="11" t="s">
        <v>449</v>
      </c>
      <c r="C279" s="54" t="s">
        <v>289</v>
      </c>
      <c r="D279" s="54"/>
      <c r="E279" s="53"/>
    </row>
    <row r="280" spans="1:5" ht="19.649999999999999" customHeight="1">
      <c r="A280" s="22">
        <v>2020702</v>
      </c>
      <c r="B280" s="11" t="s">
        <v>450</v>
      </c>
      <c r="C280" s="54" t="s">
        <v>289</v>
      </c>
      <c r="D280" s="54"/>
      <c r="E280" s="53"/>
    </row>
    <row r="281" spans="1:5" ht="19.649999999999999" customHeight="1">
      <c r="A281" s="22">
        <v>2020703</v>
      </c>
      <c r="B281" s="11" t="s">
        <v>451</v>
      </c>
      <c r="C281" s="54" t="s">
        <v>289</v>
      </c>
      <c r="D281" s="54"/>
      <c r="E281" s="53"/>
    </row>
    <row r="282" spans="1:5" ht="19.649999999999999" customHeight="1">
      <c r="A282" s="22">
        <v>2020799</v>
      </c>
      <c r="B282" s="11" t="s">
        <v>277</v>
      </c>
      <c r="C282" s="54" t="s">
        <v>289</v>
      </c>
      <c r="D282" s="54"/>
      <c r="E282" s="53"/>
    </row>
    <row r="283" spans="1:5" ht="19.649999999999999" customHeight="1">
      <c r="A283" s="22">
        <v>20208</v>
      </c>
      <c r="B283" s="8" t="s">
        <v>452</v>
      </c>
      <c r="C283" s="54">
        <v>0</v>
      </c>
      <c r="D283" s="54">
        <v>0</v>
      </c>
      <c r="E283" s="53"/>
    </row>
    <row r="284" spans="1:5" ht="19.649999999999999" customHeight="1">
      <c r="A284" s="22">
        <v>2020801</v>
      </c>
      <c r="B284" s="11" t="s">
        <v>286</v>
      </c>
      <c r="C284" s="54" t="s">
        <v>289</v>
      </c>
      <c r="D284" s="54"/>
      <c r="E284" s="53"/>
    </row>
    <row r="285" spans="1:5" ht="19.649999999999999" customHeight="1">
      <c r="A285" s="22">
        <v>2020802</v>
      </c>
      <c r="B285" s="11" t="s">
        <v>287</v>
      </c>
      <c r="C285" s="54" t="s">
        <v>289</v>
      </c>
      <c r="D285" s="54"/>
      <c r="E285" s="53"/>
    </row>
    <row r="286" spans="1:5" ht="19.649999999999999" customHeight="1">
      <c r="A286" s="22">
        <v>2020803</v>
      </c>
      <c r="B286" s="11" t="s">
        <v>288</v>
      </c>
      <c r="C286" s="54" t="s">
        <v>289</v>
      </c>
      <c r="D286" s="54"/>
      <c r="E286" s="53"/>
    </row>
    <row r="287" spans="1:5" ht="19.649999999999999" customHeight="1">
      <c r="A287" s="22">
        <v>2020850</v>
      </c>
      <c r="B287" s="11" t="s">
        <v>296</v>
      </c>
      <c r="C287" s="54" t="s">
        <v>289</v>
      </c>
      <c r="D287" s="54"/>
      <c r="E287" s="53"/>
    </row>
    <row r="288" spans="1:5" ht="19.649999999999999" customHeight="1">
      <c r="A288" s="22">
        <v>2020899</v>
      </c>
      <c r="B288" s="11" t="s">
        <v>453</v>
      </c>
      <c r="C288" s="54" t="s">
        <v>289</v>
      </c>
      <c r="D288" s="54"/>
      <c r="E288" s="53"/>
    </row>
    <row r="289" spans="1:5" ht="19.649999999999999" customHeight="1">
      <c r="A289" s="22">
        <v>20299</v>
      </c>
      <c r="B289" s="8" t="s">
        <v>454</v>
      </c>
      <c r="C289" s="54" t="s">
        <v>289</v>
      </c>
      <c r="D289" s="54"/>
      <c r="E289" s="53"/>
    </row>
    <row r="290" spans="1:5" ht="19.649999999999999" customHeight="1">
      <c r="A290" s="22">
        <v>2029901</v>
      </c>
      <c r="B290" s="11" t="s">
        <v>455</v>
      </c>
      <c r="C290" s="54" t="s">
        <v>289</v>
      </c>
      <c r="D290" s="54"/>
      <c r="E290" s="53"/>
    </row>
    <row r="291" spans="1:5" ht="19.649999999999999" customHeight="1">
      <c r="A291" s="22">
        <v>203</v>
      </c>
      <c r="B291" s="8" t="s">
        <v>456</v>
      </c>
      <c r="C291" s="54">
        <v>1248</v>
      </c>
      <c r="D291" s="54">
        <v>1248</v>
      </c>
      <c r="E291" s="53"/>
    </row>
    <row r="292" spans="1:5" ht="19.649999999999999" customHeight="1">
      <c r="A292" s="22">
        <v>20301</v>
      </c>
      <c r="B292" s="8" t="s">
        <v>457</v>
      </c>
      <c r="C292" s="54">
        <v>657</v>
      </c>
      <c r="D292" s="54">
        <v>657</v>
      </c>
      <c r="E292" s="53"/>
    </row>
    <row r="293" spans="1:5" ht="19.649999999999999" customHeight="1">
      <c r="A293" s="22">
        <v>2030101</v>
      </c>
      <c r="B293" s="11" t="s">
        <v>458</v>
      </c>
      <c r="C293" s="54">
        <v>657</v>
      </c>
      <c r="D293" s="54">
        <v>657</v>
      </c>
      <c r="E293" s="53"/>
    </row>
    <row r="294" spans="1:5" ht="19.649999999999999" customHeight="1">
      <c r="A294" s="22">
        <v>20304</v>
      </c>
      <c r="B294" s="8" t="s">
        <v>459</v>
      </c>
      <c r="C294" s="54" t="s">
        <v>289</v>
      </c>
      <c r="D294" s="54"/>
      <c r="E294" s="53"/>
    </row>
    <row r="295" spans="1:5" ht="19.649999999999999" customHeight="1">
      <c r="A295" s="22">
        <v>2030401</v>
      </c>
      <c r="B295" s="11" t="s">
        <v>460</v>
      </c>
      <c r="C295" s="54" t="s">
        <v>289</v>
      </c>
      <c r="D295" s="54"/>
      <c r="E295" s="53"/>
    </row>
    <row r="296" spans="1:5" ht="19.649999999999999" customHeight="1">
      <c r="A296" s="22">
        <v>20305</v>
      </c>
      <c r="B296" s="8" t="s">
        <v>461</v>
      </c>
      <c r="C296" s="54" t="s">
        <v>289</v>
      </c>
      <c r="D296" s="54"/>
      <c r="E296" s="53"/>
    </row>
    <row r="297" spans="1:5" ht="19.649999999999999" customHeight="1">
      <c r="A297" s="22">
        <v>2030501</v>
      </c>
      <c r="B297" s="11" t="s">
        <v>462</v>
      </c>
      <c r="C297" s="54" t="s">
        <v>289</v>
      </c>
      <c r="D297" s="54"/>
      <c r="E297" s="53"/>
    </row>
    <row r="298" spans="1:5" ht="19.649999999999999" customHeight="1">
      <c r="A298" s="22">
        <v>20306</v>
      </c>
      <c r="B298" s="8" t="s">
        <v>463</v>
      </c>
      <c r="C298" s="54">
        <v>591</v>
      </c>
      <c r="D298" s="54">
        <v>591</v>
      </c>
      <c r="E298" s="53"/>
    </row>
    <row r="299" spans="1:5" ht="19.649999999999999" customHeight="1">
      <c r="A299" s="22">
        <v>2030601</v>
      </c>
      <c r="B299" s="11" t="s">
        <v>464</v>
      </c>
      <c r="C299" s="54">
        <v>13</v>
      </c>
      <c r="D299" s="54">
        <v>13</v>
      </c>
      <c r="E299" s="53"/>
    </row>
    <row r="300" spans="1:5" ht="19.649999999999999" customHeight="1">
      <c r="A300" s="22">
        <v>2030602</v>
      </c>
      <c r="B300" s="11" t="s">
        <v>465</v>
      </c>
      <c r="C300" s="54" t="s">
        <v>289</v>
      </c>
      <c r="D300" s="54"/>
      <c r="E300" s="53"/>
    </row>
    <row r="301" spans="1:5" ht="19.649999999999999" customHeight="1">
      <c r="A301" s="22">
        <v>2030603</v>
      </c>
      <c r="B301" s="11" t="s">
        <v>466</v>
      </c>
      <c r="C301" s="54">
        <v>577</v>
      </c>
      <c r="D301" s="54">
        <v>577</v>
      </c>
      <c r="E301" s="53"/>
    </row>
    <row r="302" spans="1:5" ht="19.649999999999999" customHeight="1">
      <c r="A302" s="22">
        <v>2030604</v>
      </c>
      <c r="B302" s="11" t="s">
        <v>467</v>
      </c>
      <c r="C302" s="54" t="s">
        <v>289</v>
      </c>
      <c r="D302" s="54"/>
      <c r="E302" s="53"/>
    </row>
    <row r="303" spans="1:5" ht="19.649999999999999" customHeight="1">
      <c r="A303" s="22">
        <v>2030605</v>
      </c>
      <c r="B303" s="11" t="s">
        <v>468</v>
      </c>
      <c r="C303" s="54" t="s">
        <v>289</v>
      </c>
      <c r="D303" s="54"/>
      <c r="E303" s="53"/>
    </row>
    <row r="304" spans="1:5" ht="19.649999999999999" customHeight="1">
      <c r="A304" s="22">
        <v>2030606</v>
      </c>
      <c r="B304" s="11" t="s">
        <v>469</v>
      </c>
      <c r="C304" s="54" t="s">
        <v>289</v>
      </c>
      <c r="D304" s="54"/>
      <c r="E304" s="53"/>
    </row>
    <row r="305" spans="1:5" ht="19.649999999999999" customHeight="1">
      <c r="A305" s="22">
        <v>2030607</v>
      </c>
      <c r="B305" s="11" t="s">
        <v>470</v>
      </c>
      <c r="C305" s="54" t="s">
        <v>289</v>
      </c>
      <c r="D305" s="54"/>
      <c r="E305" s="53"/>
    </row>
    <row r="306" spans="1:5" ht="19.649999999999999" customHeight="1">
      <c r="A306" s="22">
        <v>2030608</v>
      </c>
      <c r="B306" s="11" t="s">
        <v>471</v>
      </c>
      <c r="C306" s="54" t="s">
        <v>289</v>
      </c>
      <c r="D306" s="54"/>
      <c r="E306" s="53"/>
    </row>
    <row r="307" spans="1:5" ht="19.649999999999999" customHeight="1">
      <c r="A307" s="22">
        <v>2030699</v>
      </c>
      <c r="B307" s="11" t="s">
        <v>472</v>
      </c>
      <c r="C307" s="54" t="s">
        <v>289</v>
      </c>
      <c r="D307" s="54"/>
      <c r="E307" s="53"/>
    </row>
    <row r="308" spans="1:5" ht="19.649999999999999" customHeight="1">
      <c r="A308" s="22">
        <v>20399</v>
      </c>
      <c r="B308" s="8" t="s">
        <v>473</v>
      </c>
      <c r="C308" s="54" t="s">
        <v>289</v>
      </c>
      <c r="D308" s="54"/>
      <c r="E308" s="53"/>
    </row>
    <row r="309" spans="1:5" ht="19.649999999999999" customHeight="1">
      <c r="A309" s="22">
        <v>2039901</v>
      </c>
      <c r="B309" s="11" t="s">
        <v>474</v>
      </c>
      <c r="C309" s="54" t="s">
        <v>289</v>
      </c>
      <c r="D309" s="54"/>
      <c r="E309" s="53"/>
    </row>
    <row r="310" spans="1:5" ht="19.649999999999999" customHeight="1">
      <c r="A310" s="22">
        <v>204</v>
      </c>
      <c r="B310" s="8" t="s">
        <v>475</v>
      </c>
      <c r="C310" s="54">
        <v>48931</v>
      </c>
      <c r="D310" s="54">
        <v>48796</v>
      </c>
      <c r="E310" s="53">
        <f t="shared" ref="E310:E315" si="10">D310-C310</f>
        <v>-135</v>
      </c>
    </row>
    <row r="311" spans="1:5" ht="19.649999999999999" customHeight="1">
      <c r="A311" s="22">
        <v>20401</v>
      </c>
      <c r="B311" s="8" t="s">
        <v>476</v>
      </c>
      <c r="C311" s="54">
        <v>499</v>
      </c>
      <c r="D311" s="54">
        <v>499</v>
      </c>
      <c r="E311" s="53"/>
    </row>
    <row r="312" spans="1:5" ht="19.649999999999999" customHeight="1">
      <c r="A312" s="22">
        <v>2040101</v>
      </c>
      <c r="B312" s="11" t="s">
        <v>477</v>
      </c>
      <c r="C312" s="54" t="s">
        <v>289</v>
      </c>
      <c r="D312" s="54"/>
      <c r="E312" s="53"/>
    </row>
    <row r="313" spans="1:5" ht="19.649999999999999" customHeight="1">
      <c r="A313" s="22">
        <v>2040199</v>
      </c>
      <c r="B313" s="11" t="s">
        <v>478</v>
      </c>
      <c r="C313" s="54">
        <v>499</v>
      </c>
      <c r="D313" s="54">
        <v>499</v>
      </c>
      <c r="E313" s="53"/>
    </row>
    <row r="314" spans="1:5" ht="19.649999999999999" customHeight="1">
      <c r="A314" s="22">
        <v>20402</v>
      </c>
      <c r="B314" s="8" t="s">
        <v>479</v>
      </c>
      <c r="C314" s="54">
        <v>41277</v>
      </c>
      <c r="D314" s="54">
        <v>41156</v>
      </c>
      <c r="E314" s="53">
        <f t="shared" si="10"/>
        <v>-121</v>
      </c>
    </row>
    <row r="315" spans="1:5" ht="19.649999999999999" customHeight="1">
      <c r="A315" s="22">
        <v>2040201</v>
      </c>
      <c r="B315" s="11" t="s">
        <v>286</v>
      </c>
      <c r="C315" s="54">
        <v>25896</v>
      </c>
      <c r="D315" s="54">
        <v>25775</v>
      </c>
      <c r="E315" s="53">
        <f t="shared" si="10"/>
        <v>-121</v>
      </c>
    </row>
    <row r="316" spans="1:5" ht="19.649999999999999" customHeight="1">
      <c r="A316" s="22">
        <v>2040202</v>
      </c>
      <c r="B316" s="11" t="s">
        <v>287</v>
      </c>
      <c r="C316" s="54">
        <v>12540</v>
      </c>
      <c r="D316" s="54">
        <v>12540</v>
      </c>
      <c r="E316" s="53"/>
    </row>
    <row r="317" spans="1:5" ht="19.649999999999999" customHeight="1">
      <c r="A317" s="22">
        <v>2040203</v>
      </c>
      <c r="B317" s="11" t="s">
        <v>288</v>
      </c>
      <c r="C317" s="54">
        <v>60</v>
      </c>
      <c r="D317" s="54">
        <v>60</v>
      </c>
      <c r="E317" s="53"/>
    </row>
    <row r="318" spans="1:5" ht="19.649999999999999" customHeight="1">
      <c r="A318" s="22">
        <v>2040219</v>
      </c>
      <c r="B318" s="11" t="s">
        <v>329</v>
      </c>
      <c r="C318" s="54" t="s">
        <v>289</v>
      </c>
      <c r="D318" s="54"/>
      <c r="E318" s="53"/>
    </row>
    <row r="319" spans="1:5" ht="19.649999999999999" customHeight="1">
      <c r="A319" s="22">
        <v>2040220</v>
      </c>
      <c r="B319" s="11" t="s">
        <v>480</v>
      </c>
      <c r="C319" s="54">
        <v>2720</v>
      </c>
      <c r="D319" s="54">
        <v>2720</v>
      </c>
      <c r="E319" s="53"/>
    </row>
    <row r="320" spans="1:5" ht="19.649999999999999" customHeight="1">
      <c r="A320" s="22">
        <v>2040221</v>
      </c>
      <c r="B320" s="11" t="s">
        <v>481</v>
      </c>
      <c r="C320" s="54">
        <v>53</v>
      </c>
      <c r="D320" s="54">
        <v>53</v>
      </c>
      <c r="E320" s="53"/>
    </row>
    <row r="321" spans="1:5" ht="19.649999999999999" customHeight="1">
      <c r="A321" s="22">
        <v>2040222</v>
      </c>
      <c r="B321" s="11" t="s">
        <v>482</v>
      </c>
      <c r="C321" s="54" t="s">
        <v>289</v>
      </c>
      <c r="D321" s="54"/>
      <c r="E321" s="53"/>
    </row>
    <row r="322" spans="1:5" ht="19.649999999999999" customHeight="1">
      <c r="A322" s="22">
        <v>2040223</v>
      </c>
      <c r="B322" s="11" t="s">
        <v>483</v>
      </c>
      <c r="C322" s="54" t="s">
        <v>289</v>
      </c>
      <c r="D322" s="54"/>
      <c r="E322" s="53"/>
    </row>
    <row r="323" spans="1:5" ht="19.649999999999999" customHeight="1">
      <c r="A323" s="22">
        <v>2040250</v>
      </c>
      <c r="B323" s="11" t="s">
        <v>296</v>
      </c>
      <c r="C323" s="54" t="s">
        <v>289</v>
      </c>
      <c r="D323" s="54"/>
      <c r="E323" s="53"/>
    </row>
    <row r="324" spans="1:5" ht="19.649999999999999" customHeight="1">
      <c r="A324" s="22">
        <v>2040299</v>
      </c>
      <c r="B324" s="11" t="s">
        <v>484</v>
      </c>
      <c r="C324" s="54">
        <v>9</v>
      </c>
      <c r="D324" s="54">
        <v>9</v>
      </c>
      <c r="E324" s="53"/>
    </row>
    <row r="325" spans="1:5" ht="19.649999999999999" customHeight="1">
      <c r="A325" s="22">
        <v>20403</v>
      </c>
      <c r="B325" s="8" t="s">
        <v>485</v>
      </c>
      <c r="C325" s="54">
        <v>253</v>
      </c>
      <c r="D325" s="54">
        <v>253</v>
      </c>
      <c r="E325" s="53"/>
    </row>
    <row r="326" spans="1:5" ht="19.649999999999999" customHeight="1">
      <c r="A326" s="22">
        <v>2040301</v>
      </c>
      <c r="B326" s="11" t="s">
        <v>286</v>
      </c>
      <c r="C326" s="54" t="s">
        <v>289</v>
      </c>
      <c r="D326" s="54"/>
      <c r="E326" s="53"/>
    </row>
    <row r="327" spans="1:5" ht="19.649999999999999" customHeight="1">
      <c r="A327" s="22">
        <v>2040302</v>
      </c>
      <c r="B327" s="11" t="s">
        <v>287</v>
      </c>
      <c r="C327" s="54">
        <v>157</v>
      </c>
      <c r="D327" s="54">
        <v>157</v>
      </c>
      <c r="E327" s="53"/>
    </row>
    <row r="328" spans="1:5" ht="19.649999999999999" customHeight="1">
      <c r="A328" s="22">
        <v>2040303</v>
      </c>
      <c r="B328" s="11" t="s">
        <v>288</v>
      </c>
      <c r="C328" s="54" t="s">
        <v>289</v>
      </c>
      <c r="D328" s="54"/>
      <c r="E328" s="53"/>
    </row>
    <row r="329" spans="1:5" ht="19.649999999999999" customHeight="1">
      <c r="A329" s="22">
        <v>2040304</v>
      </c>
      <c r="B329" s="11" t="s">
        <v>486</v>
      </c>
      <c r="C329" s="54">
        <v>44</v>
      </c>
      <c r="D329" s="54">
        <v>44</v>
      </c>
      <c r="E329" s="53"/>
    </row>
    <row r="330" spans="1:5" ht="19.649999999999999" customHeight="1">
      <c r="A330" s="22">
        <v>2040350</v>
      </c>
      <c r="B330" s="11" t="s">
        <v>296</v>
      </c>
      <c r="C330" s="54">
        <v>22</v>
      </c>
      <c r="D330" s="54">
        <v>22</v>
      </c>
      <c r="E330" s="53"/>
    </row>
    <row r="331" spans="1:5" ht="19.649999999999999" customHeight="1">
      <c r="A331" s="22">
        <v>2040399</v>
      </c>
      <c r="B331" s="11" t="s">
        <v>487</v>
      </c>
      <c r="C331" s="54">
        <v>31</v>
      </c>
      <c r="D331" s="54">
        <v>31</v>
      </c>
      <c r="E331" s="53"/>
    </row>
    <row r="332" spans="1:5" ht="19.649999999999999" customHeight="1">
      <c r="A332" s="22">
        <v>20404</v>
      </c>
      <c r="B332" s="8" t="s">
        <v>488</v>
      </c>
      <c r="C332" s="54">
        <v>261</v>
      </c>
      <c r="D332" s="54">
        <v>261</v>
      </c>
      <c r="E332" s="53"/>
    </row>
    <row r="333" spans="1:5" ht="19.649999999999999" customHeight="1">
      <c r="A333" s="22">
        <v>2040401</v>
      </c>
      <c r="B333" s="11" t="s">
        <v>286</v>
      </c>
      <c r="C333" s="54">
        <v>249</v>
      </c>
      <c r="D333" s="54">
        <v>249</v>
      </c>
      <c r="E333" s="53"/>
    </row>
    <row r="334" spans="1:5" ht="19.649999999999999" customHeight="1">
      <c r="A334" s="22">
        <v>2040402</v>
      </c>
      <c r="B334" s="11" t="s">
        <v>287</v>
      </c>
      <c r="C334" s="54">
        <v>11</v>
      </c>
      <c r="D334" s="54">
        <v>11</v>
      </c>
      <c r="E334" s="53"/>
    </row>
    <row r="335" spans="1:5" ht="19.649999999999999" customHeight="1">
      <c r="A335" s="22">
        <v>2040403</v>
      </c>
      <c r="B335" s="11" t="s">
        <v>288</v>
      </c>
      <c r="C335" s="54" t="s">
        <v>289</v>
      </c>
      <c r="D335" s="54"/>
      <c r="E335" s="53"/>
    </row>
    <row r="336" spans="1:5" ht="19.649999999999999" customHeight="1">
      <c r="A336" s="22">
        <v>2040409</v>
      </c>
      <c r="B336" s="11" t="s">
        <v>489</v>
      </c>
      <c r="C336" s="54" t="s">
        <v>289</v>
      </c>
      <c r="D336" s="54"/>
      <c r="E336" s="53"/>
    </row>
    <row r="337" spans="1:5" ht="19.649999999999999" customHeight="1">
      <c r="A337" s="22">
        <v>2040410</v>
      </c>
      <c r="B337" s="11" t="s">
        <v>490</v>
      </c>
      <c r="C337" s="54" t="s">
        <v>289</v>
      </c>
      <c r="D337" s="54"/>
      <c r="E337" s="53"/>
    </row>
    <row r="338" spans="1:5" ht="19.649999999999999" customHeight="1">
      <c r="A338" s="22">
        <v>2040450</v>
      </c>
      <c r="B338" s="11" t="s">
        <v>296</v>
      </c>
      <c r="C338" s="54" t="s">
        <v>289</v>
      </c>
      <c r="D338" s="54"/>
      <c r="E338" s="53"/>
    </row>
    <row r="339" spans="1:5" ht="19.649999999999999" customHeight="1">
      <c r="A339" s="22">
        <v>2040499</v>
      </c>
      <c r="B339" s="11" t="s">
        <v>491</v>
      </c>
      <c r="C339" s="54" t="s">
        <v>289</v>
      </c>
      <c r="D339" s="54"/>
      <c r="E339" s="53"/>
    </row>
    <row r="340" spans="1:5" ht="19.649999999999999" customHeight="1">
      <c r="A340" s="22">
        <v>20405</v>
      </c>
      <c r="B340" s="8" t="s">
        <v>492</v>
      </c>
      <c r="C340" s="54">
        <v>408</v>
      </c>
      <c r="D340" s="54">
        <v>408</v>
      </c>
      <c r="E340" s="53"/>
    </row>
    <row r="341" spans="1:5" ht="19.649999999999999" customHeight="1">
      <c r="A341" s="22">
        <v>2040501</v>
      </c>
      <c r="B341" s="11" t="s">
        <v>286</v>
      </c>
      <c r="C341" s="54">
        <v>397</v>
      </c>
      <c r="D341" s="54">
        <v>397</v>
      </c>
      <c r="E341" s="53"/>
    </row>
    <row r="342" spans="1:5" ht="19.649999999999999" customHeight="1">
      <c r="A342" s="22">
        <v>2040502</v>
      </c>
      <c r="B342" s="11" t="s">
        <v>287</v>
      </c>
      <c r="C342" s="54">
        <v>11</v>
      </c>
      <c r="D342" s="54">
        <v>11</v>
      </c>
      <c r="E342" s="53"/>
    </row>
    <row r="343" spans="1:5" ht="19.649999999999999" customHeight="1">
      <c r="A343" s="22">
        <v>2040503</v>
      </c>
      <c r="B343" s="11" t="s">
        <v>288</v>
      </c>
      <c r="C343" s="54" t="s">
        <v>289</v>
      </c>
      <c r="D343" s="54"/>
      <c r="E343" s="53"/>
    </row>
    <row r="344" spans="1:5" ht="19.649999999999999" customHeight="1">
      <c r="A344" s="22">
        <v>2040504</v>
      </c>
      <c r="B344" s="11" t="s">
        <v>493</v>
      </c>
      <c r="C344" s="54" t="s">
        <v>289</v>
      </c>
      <c r="D344" s="54"/>
      <c r="E344" s="53"/>
    </row>
    <row r="345" spans="1:5" ht="19.649999999999999" customHeight="1">
      <c r="A345" s="22">
        <v>2040505</v>
      </c>
      <c r="B345" s="11" t="s">
        <v>494</v>
      </c>
      <c r="C345" s="54" t="s">
        <v>289</v>
      </c>
      <c r="D345" s="54"/>
      <c r="E345" s="53"/>
    </row>
    <row r="346" spans="1:5" ht="19.649999999999999" customHeight="1">
      <c r="A346" s="22">
        <v>2040506</v>
      </c>
      <c r="B346" s="11" t="s">
        <v>495</v>
      </c>
      <c r="C346" s="54" t="s">
        <v>289</v>
      </c>
      <c r="D346" s="54"/>
      <c r="E346" s="53"/>
    </row>
    <row r="347" spans="1:5" ht="19.649999999999999" customHeight="1">
      <c r="A347" s="22">
        <v>2040550</v>
      </c>
      <c r="B347" s="11" t="s">
        <v>296</v>
      </c>
      <c r="C347" s="54" t="s">
        <v>289</v>
      </c>
      <c r="D347" s="54"/>
      <c r="E347" s="53"/>
    </row>
    <row r="348" spans="1:5" ht="19.649999999999999" customHeight="1">
      <c r="A348" s="22">
        <v>2040599</v>
      </c>
      <c r="B348" s="11" t="s">
        <v>496</v>
      </c>
      <c r="C348" s="54" t="s">
        <v>289</v>
      </c>
      <c r="D348" s="54"/>
      <c r="E348" s="53"/>
    </row>
    <row r="349" spans="1:5" ht="19.649999999999999" customHeight="1">
      <c r="A349" s="22">
        <v>20406</v>
      </c>
      <c r="B349" s="8" t="s">
        <v>497</v>
      </c>
      <c r="C349" s="54">
        <v>1496</v>
      </c>
      <c r="D349" s="54">
        <v>1485</v>
      </c>
      <c r="E349" s="53">
        <f>D349-C349</f>
        <v>-11</v>
      </c>
    </row>
    <row r="350" spans="1:5" ht="19.649999999999999" customHeight="1">
      <c r="A350" s="22">
        <v>2040601</v>
      </c>
      <c r="B350" s="11" t="s">
        <v>286</v>
      </c>
      <c r="C350" s="54">
        <v>843</v>
      </c>
      <c r="D350" s="54">
        <v>832</v>
      </c>
      <c r="E350" s="53">
        <f>D350-C350</f>
        <v>-11</v>
      </c>
    </row>
    <row r="351" spans="1:5" ht="19.649999999999999" customHeight="1">
      <c r="A351" s="22">
        <v>2040602</v>
      </c>
      <c r="B351" s="11" t="s">
        <v>287</v>
      </c>
      <c r="C351" s="54">
        <v>383</v>
      </c>
      <c r="D351" s="54">
        <v>383</v>
      </c>
      <c r="E351" s="53"/>
    </row>
    <row r="352" spans="1:5" ht="19.649999999999999" customHeight="1">
      <c r="A352" s="22">
        <v>2040603</v>
      </c>
      <c r="B352" s="11" t="s">
        <v>288</v>
      </c>
      <c r="C352" s="54" t="s">
        <v>289</v>
      </c>
      <c r="D352" s="54"/>
      <c r="E352" s="53"/>
    </row>
    <row r="353" spans="1:5" ht="19.649999999999999" customHeight="1">
      <c r="A353" s="22">
        <v>2040604</v>
      </c>
      <c r="B353" s="11" t="s">
        <v>498</v>
      </c>
      <c r="C353" s="54" t="s">
        <v>289</v>
      </c>
      <c r="D353" s="54"/>
      <c r="E353" s="53"/>
    </row>
    <row r="354" spans="1:5" ht="19.649999999999999" customHeight="1">
      <c r="A354" s="22">
        <v>2040605</v>
      </c>
      <c r="B354" s="11" t="s">
        <v>499</v>
      </c>
      <c r="C354" s="54">
        <v>46</v>
      </c>
      <c r="D354" s="54">
        <v>46</v>
      </c>
      <c r="E354" s="53"/>
    </row>
    <row r="355" spans="1:5" ht="19.649999999999999" customHeight="1">
      <c r="A355" s="22">
        <v>2040606</v>
      </c>
      <c r="B355" s="11" t="s">
        <v>500</v>
      </c>
      <c r="C355" s="54" t="s">
        <v>289</v>
      </c>
      <c r="D355" s="54"/>
      <c r="E355" s="53"/>
    </row>
    <row r="356" spans="1:5" ht="19.649999999999999" customHeight="1">
      <c r="A356" s="22">
        <v>2040607</v>
      </c>
      <c r="B356" s="11" t="s">
        <v>501</v>
      </c>
      <c r="C356" s="54">
        <v>33</v>
      </c>
      <c r="D356" s="54">
        <v>33</v>
      </c>
      <c r="E356" s="53"/>
    </row>
    <row r="357" spans="1:5" ht="19.649999999999999" customHeight="1">
      <c r="A357" s="22">
        <v>2040608</v>
      </c>
      <c r="B357" s="11" t="s">
        <v>502</v>
      </c>
      <c r="C357" s="54" t="s">
        <v>289</v>
      </c>
      <c r="D357" s="54"/>
      <c r="E357" s="53"/>
    </row>
    <row r="358" spans="1:5" ht="19.649999999999999" customHeight="1">
      <c r="A358" s="22">
        <v>2040609</v>
      </c>
      <c r="B358" s="11" t="s">
        <v>503</v>
      </c>
      <c r="C358" s="54" t="s">
        <v>289</v>
      </c>
      <c r="D358" s="54"/>
      <c r="E358" s="53"/>
    </row>
    <row r="359" spans="1:5" ht="19.649999999999999" customHeight="1">
      <c r="A359" s="22">
        <v>2040610</v>
      </c>
      <c r="B359" s="11" t="s">
        <v>504</v>
      </c>
      <c r="C359" s="54">
        <v>9</v>
      </c>
      <c r="D359" s="54">
        <v>9</v>
      </c>
      <c r="E359" s="53"/>
    </row>
    <row r="360" spans="1:5" ht="19.649999999999999" customHeight="1">
      <c r="A360" s="22">
        <v>2040611</v>
      </c>
      <c r="B360" s="11" t="s">
        <v>505</v>
      </c>
      <c r="C360" s="54">
        <v>2</v>
      </c>
      <c r="D360" s="54">
        <v>2</v>
      </c>
      <c r="E360" s="53"/>
    </row>
    <row r="361" spans="1:5" ht="19.649999999999999" customHeight="1">
      <c r="A361" s="22">
        <v>2040612</v>
      </c>
      <c r="B361" s="11" t="s">
        <v>506</v>
      </c>
      <c r="C361" s="54">
        <v>180</v>
      </c>
      <c r="D361" s="54">
        <v>180</v>
      </c>
      <c r="E361" s="53"/>
    </row>
    <row r="362" spans="1:5" ht="19.649999999999999" customHeight="1">
      <c r="A362" s="22">
        <v>2040613</v>
      </c>
      <c r="B362" s="11" t="s">
        <v>329</v>
      </c>
      <c r="C362" s="54" t="s">
        <v>289</v>
      </c>
      <c r="D362" s="54"/>
      <c r="E362" s="53"/>
    </row>
    <row r="363" spans="1:5" ht="19.649999999999999" customHeight="1">
      <c r="A363" s="22">
        <v>2040650</v>
      </c>
      <c r="B363" s="11" t="s">
        <v>296</v>
      </c>
      <c r="C363" s="54" t="s">
        <v>289</v>
      </c>
      <c r="D363" s="54"/>
      <c r="E363" s="53"/>
    </row>
    <row r="364" spans="1:5" ht="19.649999999999999" customHeight="1">
      <c r="A364" s="22">
        <v>2040699</v>
      </c>
      <c r="B364" s="11" t="s">
        <v>507</v>
      </c>
      <c r="C364" s="54" t="s">
        <v>289</v>
      </c>
      <c r="D364" s="54"/>
      <c r="E364" s="53"/>
    </row>
    <row r="365" spans="1:5" ht="19.649999999999999" customHeight="1">
      <c r="A365" s="22">
        <v>20407</v>
      </c>
      <c r="B365" s="8" t="s">
        <v>508</v>
      </c>
      <c r="C365" s="54">
        <v>0</v>
      </c>
      <c r="D365" s="54">
        <v>0</v>
      </c>
      <c r="E365" s="53"/>
    </row>
    <row r="366" spans="1:5" ht="19.649999999999999" customHeight="1">
      <c r="A366" s="22">
        <v>2040701</v>
      </c>
      <c r="B366" s="11" t="s">
        <v>286</v>
      </c>
      <c r="C366" s="54" t="s">
        <v>289</v>
      </c>
      <c r="D366" s="54"/>
      <c r="E366" s="53"/>
    </row>
    <row r="367" spans="1:5" ht="19.649999999999999" customHeight="1">
      <c r="A367" s="22">
        <v>2040702</v>
      </c>
      <c r="B367" s="11" t="s">
        <v>287</v>
      </c>
      <c r="C367" s="54" t="s">
        <v>289</v>
      </c>
      <c r="D367" s="54"/>
      <c r="E367" s="53"/>
    </row>
    <row r="368" spans="1:5" ht="19.649999999999999" customHeight="1">
      <c r="A368" s="22">
        <v>2040703</v>
      </c>
      <c r="B368" s="11" t="s">
        <v>288</v>
      </c>
      <c r="C368" s="54" t="s">
        <v>289</v>
      </c>
      <c r="D368" s="54"/>
      <c r="E368" s="53"/>
    </row>
    <row r="369" spans="1:5" ht="19.649999999999999" customHeight="1">
      <c r="A369" s="22">
        <v>2040704</v>
      </c>
      <c r="B369" s="11" t="s">
        <v>509</v>
      </c>
      <c r="C369" s="54" t="s">
        <v>289</v>
      </c>
      <c r="D369" s="54"/>
      <c r="E369" s="53"/>
    </row>
    <row r="370" spans="1:5" ht="19.649999999999999" customHeight="1">
      <c r="A370" s="22">
        <v>2040705</v>
      </c>
      <c r="B370" s="11" t="s">
        <v>510</v>
      </c>
      <c r="C370" s="54" t="s">
        <v>289</v>
      </c>
      <c r="D370" s="54"/>
      <c r="E370" s="53"/>
    </row>
    <row r="371" spans="1:5" ht="19.649999999999999" customHeight="1">
      <c r="A371" s="22">
        <v>2040706</v>
      </c>
      <c r="B371" s="11" t="s">
        <v>511</v>
      </c>
      <c r="C371" s="54" t="s">
        <v>289</v>
      </c>
      <c r="D371" s="54"/>
      <c r="E371" s="53"/>
    </row>
    <row r="372" spans="1:5" ht="19.649999999999999" customHeight="1">
      <c r="A372" s="22">
        <v>2040707</v>
      </c>
      <c r="B372" s="11" t="s">
        <v>329</v>
      </c>
      <c r="C372" s="54" t="s">
        <v>289</v>
      </c>
      <c r="D372" s="54"/>
      <c r="E372" s="53"/>
    </row>
    <row r="373" spans="1:5" ht="19.649999999999999" customHeight="1">
      <c r="A373" s="22">
        <v>2040750</v>
      </c>
      <c r="B373" s="11" t="s">
        <v>296</v>
      </c>
      <c r="C373" s="54" t="s">
        <v>289</v>
      </c>
      <c r="D373" s="54"/>
      <c r="E373" s="53"/>
    </row>
    <row r="374" spans="1:5" ht="19.649999999999999" customHeight="1">
      <c r="A374" s="22">
        <v>2040799</v>
      </c>
      <c r="B374" s="11" t="s">
        <v>512</v>
      </c>
      <c r="C374" s="54" t="s">
        <v>289</v>
      </c>
      <c r="D374" s="54"/>
      <c r="E374" s="53"/>
    </row>
    <row r="375" spans="1:5" ht="19.649999999999999" customHeight="1">
      <c r="A375" s="22">
        <v>20408</v>
      </c>
      <c r="B375" s="8" t="s">
        <v>513</v>
      </c>
      <c r="C375" s="54">
        <v>4378</v>
      </c>
      <c r="D375" s="54">
        <v>4375</v>
      </c>
      <c r="E375" s="53">
        <f>D375-C375</f>
        <v>-3</v>
      </c>
    </row>
    <row r="376" spans="1:5" ht="19.649999999999999" customHeight="1">
      <c r="A376" s="22">
        <v>2040801</v>
      </c>
      <c r="B376" s="11" t="s">
        <v>286</v>
      </c>
      <c r="C376" s="54">
        <v>1058</v>
      </c>
      <c r="D376" s="54">
        <v>1055</v>
      </c>
      <c r="E376" s="53">
        <f>D376-C376</f>
        <v>-3</v>
      </c>
    </row>
    <row r="377" spans="1:5" ht="19.649999999999999" customHeight="1">
      <c r="A377" s="22">
        <v>2040802</v>
      </c>
      <c r="B377" s="11" t="s">
        <v>287</v>
      </c>
      <c r="C377" s="54">
        <v>15</v>
      </c>
      <c r="D377" s="54">
        <v>15</v>
      </c>
      <c r="E377" s="53"/>
    </row>
    <row r="378" spans="1:5" ht="19.649999999999999" customHeight="1">
      <c r="A378" s="22">
        <v>2040803</v>
      </c>
      <c r="B378" s="11" t="s">
        <v>288</v>
      </c>
      <c r="C378" s="54" t="s">
        <v>289</v>
      </c>
      <c r="D378" s="54"/>
      <c r="E378" s="53"/>
    </row>
    <row r="379" spans="1:5" ht="19.649999999999999" customHeight="1">
      <c r="A379" s="22">
        <v>2040804</v>
      </c>
      <c r="B379" s="11" t="s">
        <v>514</v>
      </c>
      <c r="C379" s="54">
        <v>180</v>
      </c>
      <c r="D379" s="54">
        <v>180</v>
      </c>
      <c r="E379" s="53"/>
    </row>
    <row r="380" spans="1:5" ht="19.649999999999999" customHeight="1">
      <c r="A380" s="22">
        <v>2040805</v>
      </c>
      <c r="B380" s="11" t="s">
        <v>515</v>
      </c>
      <c r="C380" s="54">
        <v>2701</v>
      </c>
      <c r="D380" s="54">
        <v>2701</v>
      </c>
      <c r="E380" s="53"/>
    </row>
    <row r="381" spans="1:5" ht="19.649999999999999" customHeight="1">
      <c r="A381" s="22">
        <v>2040806</v>
      </c>
      <c r="B381" s="11" t="s">
        <v>516</v>
      </c>
      <c r="C381" s="54">
        <v>141</v>
      </c>
      <c r="D381" s="54">
        <v>141</v>
      </c>
      <c r="E381" s="53"/>
    </row>
    <row r="382" spans="1:5" ht="19.649999999999999" customHeight="1">
      <c r="A382" s="22">
        <v>2040807</v>
      </c>
      <c r="B382" s="11" t="s">
        <v>329</v>
      </c>
      <c r="C382" s="54" t="s">
        <v>289</v>
      </c>
      <c r="D382" s="54"/>
      <c r="E382" s="53"/>
    </row>
    <row r="383" spans="1:5" ht="19.649999999999999" customHeight="1">
      <c r="A383" s="22">
        <v>2040850</v>
      </c>
      <c r="B383" s="11" t="s">
        <v>296</v>
      </c>
      <c r="C383" s="54" t="s">
        <v>289</v>
      </c>
      <c r="D383" s="54"/>
      <c r="E383" s="53"/>
    </row>
    <row r="384" spans="1:5" ht="19.649999999999999" customHeight="1">
      <c r="A384" s="22">
        <v>2040899</v>
      </c>
      <c r="B384" s="11" t="s">
        <v>517</v>
      </c>
      <c r="C384" s="54">
        <v>283</v>
      </c>
      <c r="D384" s="54">
        <v>283</v>
      </c>
      <c r="E384" s="53"/>
    </row>
    <row r="385" spans="1:5" ht="19.649999999999999" customHeight="1">
      <c r="A385" s="22">
        <v>20409</v>
      </c>
      <c r="B385" s="8" t="s">
        <v>518</v>
      </c>
      <c r="C385" s="54">
        <v>266</v>
      </c>
      <c r="D385" s="54">
        <v>266</v>
      </c>
      <c r="E385" s="53"/>
    </row>
    <row r="386" spans="1:5" ht="19.649999999999999" customHeight="1">
      <c r="A386" s="22">
        <v>2040901</v>
      </c>
      <c r="B386" s="11" t="s">
        <v>286</v>
      </c>
      <c r="C386" s="54">
        <v>16</v>
      </c>
      <c r="D386" s="54">
        <v>16</v>
      </c>
      <c r="E386" s="53"/>
    </row>
    <row r="387" spans="1:5" ht="19.649999999999999" customHeight="1">
      <c r="A387" s="22">
        <v>2040902</v>
      </c>
      <c r="B387" s="11" t="s">
        <v>287</v>
      </c>
      <c r="C387" s="54">
        <v>250</v>
      </c>
      <c r="D387" s="54">
        <v>250</v>
      </c>
      <c r="E387" s="53"/>
    </row>
    <row r="388" spans="1:5" ht="19.649999999999999" customHeight="1">
      <c r="A388" s="22">
        <v>2040903</v>
      </c>
      <c r="B388" s="11" t="s">
        <v>288</v>
      </c>
      <c r="C388" s="54" t="s">
        <v>289</v>
      </c>
      <c r="D388" s="54"/>
      <c r="E388" s="53"/>
    </row>
    <row r="389" spans="1:5" ht="19.649999999999999" customHeight="1">
      <c r="A389" s="22">
        <v>2040904</v>
      </c>
      <c r="B389" s="11" t="s">
        <v>519</v>
      </c>
      <c r="C389" s="54" t="s">
        <v>289</v>
      </c>
      <c r="D389" s="54"/>
      <c r="E389" s="53"/>
    </row>
    <row r="390" spans="1:5" ht="19.649999999999999" customHeight="1">
      <c r="A390" s="22">
        <v>2040905</v>
      </c>
      <c r="B390" s="11" t="s">
        <v>520</v>
      </c>
      <c r="C390" s="54" t="s">
        <v>289</v>
      </c>
      <c r="D390" s="54"/>
      <c r="E390" s="53"/>
    </row>
    <row r="391" spans="1:5" ht="19.649999999999999" customHeight="1">
      <c r="A391" s="22">
        <v>2040950</v>
      </c>
      <c r="B391" s="11" t="s">
        <v>296</v>
      </c>
      <c r="C391" s="54" t="s">
        <v>289</v>
      </c>
      <c r="D391" s="54"/>
      <c r="E391" s="53"/>
    </row>
    <row r="392" spans="1:5" ht="19.649999999999999" customHeight="1">
      <c r="A392" s="22">
        <v>2040999</v>
      </c>
      <c r="B392" s="11" t="s">
        <v>521</v>
      </c>
      <c r="C392" s="54" t="s">
        <v>289</v>
      </c>
      <c r="D392" s="54"/>
      <c r="E392" s="53"/>
    </row>
    <row r="393" spans="1:5" ht="19.649999999999999" customHeight="1">
      <c r="A393" s="22">
        <v>20410</v>
      </c>
      <c r="B393" s="8" t="s">
        <v>522</v>
      </c>
      <c r="C393" s="54">
        <v>0</v>
      </c>
      <c r="D393" s="54">
        <v>0</v>
      </c>
      <c r="E393" s="53"/>
    </row>
    <row r="394" spans="1:5" ht="19.649999999999999" customHeight="1">
      <c r="A394" s="22">
        <v>2041001</v>
      </c>
      <c r="B394" s="11" t="s">
        <v>286</v>
      </c>
      <c r="C394" s="54" t="s">
        <v>289</v>
      </c>
      <c r="D394" s="54"/>
      <c r="E394" s="53"/>
    </row>
    <row r="395" spans="1:5" ht="19.649999999999999" customHeight="1">
      <c r="A395" s="22">
        <v>2041002</v>
      </c>
      <c r="B395" s="11" t="s">
        <v>287</v>
      </c>
      <c r="C395" s="54" t="s">
        <v>289</v>
      </c>
      <c r="D395" s="54"/>
      <c r="E395" s="53"/>
    </row>
    <row r="396" spans="1:5" ht="19.649999999999999" customHeight="1">
      <c r="A396" s="22">
        <v>2041006</v>
      </c>
      <c r="B396" s="11" t="s">
        <v>329</v>
      </c>
      <c r="C396" s="54" t="s">
        <v>289</v>
      </c>
      <c r="D396" s="54"/>
      <c r="E396" s="53"/>
    </row>
    <row r="397" spans="1:5" ht="19.649999999999999" customHeight="1">
      <c r="A397" s="22">
        <v>2041007</v>
      </c>
      <c r="B397" s="11" t="s">
        <v>523</v>
      </c>
      <c r="C397" s="54" t="s">
        <v>289</v>
      </c>
      <c r="D397" s="54"/>
      <c r="E397" s="53"/>
    </row>
    <row r="398" spans="1:5" ht="19.649999999999999" customHeight="1">
      <c r="A398" s="22">
        <v>2041099</v>
      </c>
      <c r="B398" s="11" t="s">
        <v>524</v>
      </c>
      <c r="C398" s="54" t="s">
        <v>289</v>
      </c>
      <c r="D398" s="54"/>
      <c r="E398" s="53"/>
    </row>
    <row r="399" spans="1:5" ht="19.649999999999999" customHeight="1">
      <c r="A399" s="22">
        <v>20499</v>
      </c>
      <c r="B399" s="8" t="s">
        <v>525</v>
      </c>
      <c r="C399" s="54">
        <v>92</v>
      </c>
      <c r="D399" s="54">
        <v>92</v>
      </c>
      <c r="E399" s="53"/>
    </row>
    <row r="400" spans="1:5" ht="19.649999999999999" customHeight="1">
      <c r="A400" s="22">
        <v>2049901</v>
      </c>
      <c r="B400" s="11" t="s">
        <v>526</v>
      </c>
      <c r="C400" s="54">
        <v>92</v>
      </c>
      <c r="D400" s="54">
        <v>92</v>
      </c>
      <c r="E400" s="53"/>
    </row>
    <row r="401" spans="1:5" ht="19.649999999999999" customHeight="1">
      <c r="A401" s="22">
        <v>205</v>
      </c>
      <c r="B401" s="8" t="s">
        <v>527</v>
      </c>
      <c r="C401" s="54">
        <v>36235</v>
      </c>
      <c r="D401" s="54">
        <v>36215</v>
      </c>
      <c r="E401" s="53">
        <f t="shared" ref="E401:E403" si="11">D401-C401</f>
        <v>-20</v>
      </c>
    </row>
    <row r="402" spans="1:5" ht="19.649999999999999" customHeight="1">
      <c r="A402" s="22">
        <v>20501</v>
      </c>
      <c r="B402" s="8" t="s">
        <v>528</v>
      </c>
      <c r="C402" s="54">
        <v>2350</v>
      </c>
      <c r="D402" s="54">
        <v>2346</v>
      </c>
      <c r="E402" s="53">
        <f t="shared" si="11"/>
        <v>-4</v>
      </c>
    </row>
    <row r="403" spans="1:5" ht="19.649999999999999" customHeight="1">
      <c r="A403" s="22">
        <v>2050101</v>
      </c>
      <c r="B403" s="11" t="s">
        <v>286</v>
      </c>
      <c r="C403" s="54">
        <v>904</v>
      </c>
      <c r="D403" s="54">
        <v>900</v>
      </c>
      <c r="E403" s="53">
        <f t="shared" si="11"/>
        <v>-4</v>
      </c>
    </row>
    <row r="404" spans="1:5" ht="19.649999999999999" customHeight="1">
      <c r="A404" s="22">
        <v>2050102</v>
      </c>
      <c r="B404" s="11" t="s">
        <v>287</v>
      </c>
      <c r="C404" s="54">
        <v>203</v>
      </c>
      <c r="D404" s="54">
        <v>203</v>
      </c>
      <c r="E404" s="53"/>
    </row>
    <row r="405" spans="1:5" ht="19.649999999999999" customHeight="1">
      <c r="A405" s="22">
        <v>2050103</v>
      </c>
      <c r="B405" s="11" t="s">
        <v>288</v>
      </c>
      <c r="C405" s="54" t="s">
        <v>289</v>
      </c>
      <c r="D405" s="54"/>
      <c r="E405" s="53"/>
    </row>
    <row r="406" spans="1:5" ht="19.649999999999999" customHeight="1">
      <c r="A406" s="22">
        <v>2050199</v>
      </c>
      <c r="B406" s="11" t="s">
        <v>529</v>
      </c>
      <c r="C406" s="54">
        <v>1243</v>
      </c>
      <c r="D406" s="54">
        <v>1243</v>
      </c>
      <c r="E406" s="53"/>
    </row>
    <row r="407" spans="1:5" ht="19.649999999999999" customHeight="1">
      <c r="A407" s="22">
        <v>20502</v>
      </c>
      <c r="B407" s="8" t="s">
        <v>530</v>
      </c>
      <c r="C407" s="54">
        <v>10936</v>
      </c>
      <c r="D407" s="54">
        <v>10932</v>
      </c>
      <c r="E407" s="53">
        <f t="shared" ref="E407:E412" si="12">D407-C407</f>
        <v>-4</v>
      </c>
    </row>
    <row r="408" spans="1:5" ht="19.649999999999999" customHeight="1">
      <c r="A408" s="22">
        <v>2050201</v>
      </c>
      <c r="B408" s="11" t="s">
        <v>531</v>
      </c>
      <c r="C408" s="54">
        <v>618</v>
      </c>
      <c r="D408" s="54">
        <v>618</v>
      </c>
      <c r="E408" s="53"/>
    </row>
    <row r="409" spans="1:5" ht="19.649999999999999" customHeight="1">
      <c r="A409" s="22">
        <v>2050202</v>
      </c>
      <c r="B409" s="11" t="s">
        <v>532</v>
      </c>
      <c r="C409" s="54" t="s">
        <v>289</v>
      </c>
      <c r="D409" s="54"/>
      <c r="E409" s="53"/>
    </row>
    <row r="410" spans="1:5" ht="19.649999999999999" customHeight="1">
      <c r="A410" s="22">
        <v>2050203</v>
      </c>
      <c r="B410" s="11" t="s">
        <v>533</v>
      </c>
      <c r="C410" s="54">
        <v>561</v>
      </c>
      <c r="D410" s="54">
        <v>561</v>
      </c>
      <c r="E410" s="53"/>
    </row>
    <row r="411" spans="1:5" ht="19.649999999999999" customHeight="1">
      <c r="A411" s="22">
        <v>2050204</v>
      </c>
      <c r="B411" s="11" t="s">
        <v>534</v>
      </c>
      <c r="C411" s="54">
        <v>4015</v>
      </c>
      <c r="D411" s="54">
        <v>4013</v>
      </c>
      <c r="E411" s="53">
        <f t="shared" si="12"/>
        <v>-2</v>
      </c>
    </row>
    <row r="412" spans="1:5" ht="19.649999999999999" customHeight="1">
      <c r="A412" s="22">
        <v>2050205</v>
      </c>
      <c r="B412" s="11" t="s">
        <v>535</v>
      </c>
      <c r="C412" s="54">
        <v>5052</v>
      </c>
      <c r="D412" s="54">
        <v>5050</v>
      </c>
      <c r="E412" s="53">
        <f t="shared" si="12"/>
        <v>-2</v>
      </c>
    </row>
    <row r="413" spans="1:5" ht="19.649999999999999" customHeight="1">
      <c r="A413" s="22">
        <v>2050206</v>
      </c>
      <c r="B413" s="11" t="s">
        <v>536</v>
      </c>
      <c r="C413" s="54" t="s">
        <v>289</v>
      </c>
      <c r="D413" s="54"/>
      <c r="E413" s="53"/>
    </row>
    <row r="414" spans="1:5" ht="19.649999999999999" customHeight="1">
      <c r="A414" s="22">
        <v>2050207</v>
      </c>
      <c r="B414" s="11" t="s">
        <v>537</v>
      </c>
      <c r="C414" s="54" t="s">
        <v>289</v>
      </c>
      <c r="D414" s="54"/>
      <c r="E414" s="53"/>
    </row>
    <row r="415" spans="1:5" ht="19.649999999999999" customHeight="1">
      <c r="A415" s="22">
        <v>2050299</v>
      </c>
      <c r="B415" s="11" t="s">
        <v>538</v>
      </c>
      <c r="C415" s="54">
        <v>690</v>
      </c>
      <c r="D415" s="54">
        <v>690</v>
      </c>
      <c r="E415" s="53"/>
    </row>
    <row r="416" spans="1:5" ht="19.649999999999999" customHeight="1">
      <c r="A416" s="22">
        <v>20503</v>
      </c>
      <c r="B416" s="8" t="s">
        <v>539</v>
      </c>
      <c r="C416" s="54">
        <v>17369</v>
      </c>
      <c r="D416" s="54">
        <v>17365</v>
      </c>
      <c r="E416" s="53">
        <f t="shared" ref="E416:E420" si="13">D416-C416</f>
        <v>-4</v>
      </c>
    </row>
    <row r="417" spans="1:5" ht="19.649999999999999" customHeight="1">
      <c r="A417" s="22">
        <v>2050301</v>
      </c>
      <c r="B417" s="11" t="s">
        <v>540</v>
      </c>
      <c r="C417" s="54" t="s">
        <v>289</v>
      </c>
      <c r="D417" s="54"/>
      <c r="E417" s="53"/>
    </row>
    <row r="418" spans="1:5" ht="19.649999999999999" customHeight="1">
      <c r="A418" s="22">
        <v>2050302</v>
      </c>
      <c r="B418" s="11" t="s">
        <v>541</v>
      </c>
      <c r="C418" s="54">
        <v>4454</v>
      </c>
      <c r="D418" s="54">
        <v>4453</v>
      </c>
      <c r="E418" s="53">
        <f t="shared" si="13"/>
        <v>-1</v>
      </c>
    </row>
    <row r="419" spans="1:5" ht="19.649999999999999" customHeight="1">
      <c r="A419" s="22">
        <v>2050303</v>
      </c>
      <c r="B419" s="11" t="s">
        <v>542</v>
      </c>
      <c r="C419" s="54">
        <v>2313</v>
      </c>
      <c r="D419" s="54">
        <v>2313</v>
      </c>
      <c r="E419" s="53"/>
    </row>
    <row r="420" spans="1:5" ht="19.649999999999999" customHeight="1">
      <c r="A420" s="22">
        <v>2050305</v>
      </c>
      <c r="B420" s="11" t="s">
        <v>543</v>
      </c>
      <c r="C420" s="54">
        <v>10532</v>
      </c>
      <c r="D420" s="54">
        <v>10529</v>
      </c>
      <c r="E420" s="53">
        <f t="shared" si="13"/>
        <v>-3</v>
      </c>
    </row>
    <row r="421" spans="1:5" ht="19.649999999999999" customHeight="1">
      <c r="A421" s="22">
        <v>2050399</v>
      </c>
      <c r="B421" s="11" t="s">
        <v>544</v>
      </c>
      <c r="C421" s="54">
        <v>70</v>
      </c>
      <c r="D421" s="54">
        <v>70</v>
      </c>
      <c r="E421" s="53"/>
    </row>
    <row r="422" spans="1:5" ht="19.649999999999999" customHeight="1">
      <c r="A422" s="22">
        <v>20504</v>
      </c>
      <c r="B422" s="8" t="s">
        <v>545</v>
      </c>
      <c r="C422" s="54">
        <v>91</v>
      </c>
      <c r="D422" s="54">
        <v>91</v>
      </c>
      <c r="E422" s="53"/>
    </row>
    <row r="423" spans="1:5" ht="19.649999999999999" customHeight="1">
      <c r="A423" s="22">
        <v>2050401</v>
      </c>
      <c r="B423" s="11" t="s">
        <v>546</v>
      </c>
      <c r="C423" s="54" t="s">
        <v>289</v>
      </c>
      <c r="D423" s="54"/>
      <c r="E423" s="53"/>
    </row>
    <row r="424" spans="1:5" ht="19.649999999999999" customHeight="1">
      <c r="A424" s="22">
        <v>2050402</v>
      </c>
      <c r="B424" s="11" t="s">
        <v>547</v>
      </c>
      <c r="C424" s="54" t="s">
        <v>289</v>
      </c>
      <c r="D424" s="54"/>
      <c r="E424" s="53"/>
    </row>
    <row r="425" spans="1:5" ht="19.649999999999999" customHeight="1">
      <c r="A425" s="22">
        <v>2050403</v>
      </c>
      <c r="B425" s="11" t="s">
        <v>548</v>
      </c>
      <c r="C425" s="54" t="s">
        <v>289</v>
      </c>
      <c r="D425" s="54"/>
      <c r="E425" s="53"/>
    </row>
    <row r="426" spans="1:5" ht="19.649999999999999" customHeight="1">
      <c r="A426" s="22">
        <v>2050404</v>
      </c>
      <c r="B426" s="11" t="s">
        <v>549</v>
      </c>
      <c r="C426" s="54">
        <v>91</v>
      </c>
      <c r="D426" s="54">
        <v>91</v>
      </c>
      <c r="E426" s="53"/>
    </row>
    <row r="427" spans="1:5" ht="19.649999999999999" customHeight="1">
      <c r="A427" s="22">
        <v>2050499</v>
      </c>
      <c r="B427" s="11" t="s">
        <v>550</v>
      </c>
      <c r="C427" s="54" t="s">
        <v>289</v>
      </c>
      <c r="D427" s="54"/>
      <c r="E427" s="53"/>
    </row>
    <row r="428" spans="1:5" ht="19.649999999999999" customHeight="1">
      <c r="A428" s="22">
        <v>20505</v>
      </c>
      <c r="B428" s="8" t="s">
        <v>551</v>
      </c>
      <c r="C428" s="54">
        <v>1076</v>
      </c>
      <c r="D428" s="54">
        <v>1075</v>
      </c>
      <c r="E428" s="53">
        <f>D428-C428</f>
        <v>-1</v>
      </c>
    </row>
    <row r="429" spans="1:5" ht="19.649999999999999" customHeight="1">
      <c r="A429" s="22">
        <v>2050501</v>
      </c>
      <c r="B429" s="11" t="s">
        <v>552</v>
      </c>
      <c r="C429" s="54">
        <v>1006</v>
      </c>
      <c r="D429" s="54">
        <v>1005</v>
      </c>
      <c r="E429" s="53">
        <f>D429-C429</f>
        <v>-1</v>
      </c>
    </row>
    <row r="430" spans="1:5" ht="19.649999999999999" customHeight="1">
      <c r="A430" s="22">
        <v>2050502</v>
      </c>
      <c r="B430" s="11" t="s">
        <v>553</v>
      </c>
      <c r="C430" s="54" t="s">
        <v>289</v>
      </c>
      <c r="D430" s="54"/>
      <c r="E430" s="53"/>
    </row>
    <row r="431" spans="1:5" ht="19.649999999999999" customHeight="1">
      <c r="A431" s="22">
        <v>2050599</v>
      </c>
      <c r="B431" s="11" t="s">
        <v>554</v>
      </c>
      <c r="C431" s="54">
        <v>70</v>
      </c>
      <c r="D431" s="54">
        <v>70</v>
      </c>
      <c r="E431" s="53"/>
    </row>
    <row r="432" spans="1:5" ht="19.649999999999999" customHeight="1">
      <c r="A432" s="22">
        <v>20506</v>
      </c>
      <c r="B432" s="8" t="s">
        <v>555</v>
      </c>
      <c r="C432" s="54">
        <v>0</v>
      </c>
      <c r="D432" s="54">
        <v>0</v>
      </c>
      <c r="E432" s="53"/>
    </row>
    <row r="433" spans="1:5" ht="19.649999999999999" customHeight="1">
      <c r="A433" s="22">
        <v>2050601</v>
      </c>
      <c r="B433" s="11" t="s">
        <v>556</v>
      </c>
      <c r="C433" s="54" t="s">
        <v>289</v>
      </c>
      <c r="D433" s="54"/>
      <c r="E433" s="53"/>
    </row>
    <row r="434" spans="1:5" ht="19.649999999999999" customHeight="1">
      <c r="A434" s="22">
        <v>2050602</v>
      </c>
      <c r="B434" s="11" t="s">
        <v>557</v>
      </c>
      <c r="C434" s="54" t="s">
        <v>289</v>
      </c>
      <c r="D434" s="54"/>
      <c r="E434" s="53"/>
    </row>
    <row r="435" spans="1:5" ht="19.649999999999999" customHeight="1">
      <c r="A435" s="22">
        <v>2050699</v>
      </c>
      <c r="B435" s="11" t="s">
        <v>558</v>
      </c>
      <c r="C435" s="54" t="s">
        <v>289</v>
      </c>
      <c r="D435" s="54"/>
      <c r="E435" s="53"/>
    </row>
    <row r="436" spans="1:5" ht="19.649999999999999" customHeight="1">
      <c r="A436" s="22">
        <v>20507</v>
      </c>
      <c r="B436" s="8" t="s">
        <v>559</v>
      </c>
      <c r="C436" s="54">
        <v>1021</v>
      </c>
      <c r="D436" s="54">
        <v>1020</v>
      </c>
      <c r="E436" s="53">
        <f t="shared" ref="E436:E440" si="14">D436-C436</f>
        <v>-1</v>
      </c>
    </row>
    <row r="437" spans="1:5" ht="19.649999999999999" customHeight="1">
      <c r="A437" s="22">
        <v>2050701</v>
      </c>
      <c r="B437" s="11" t="s">
        <v>560</v>
      </c>
      <c r="C437" s="54">
        <v>1021</v>
      </c>
      <c r="D437" s="54">
        <v>1020</v>
      </c>
      <c r="E437" s="53">
        <f t="shared" si="14"/>
        <v>-1</v>
      </c>
    </row>
    <row r="438" spans="1:5" ht="19.649999999999999" customHeight="1">
      <c r="A438" s="22">
        <v>2050702</v>
      </c>
      <c r="B438" s="11" t="s">
        <v>561</v>
      </c>
      <c r="C438" s="54" t="s">
        <v>289</v>
      </c>
      <c r="D438" s="54"/>
      <c r="E438" s="53"/>
    </row>
    <row r="439" spans="1:5" ht="19.649999999999999" customHeight="1">
      <c r="A439" s="22">
        <v>2050799</v>
      </c>
      <c r="B439" s="11" t="s">
        <v>562</v>
      </c>
      <c r="C439" s="54" t="s">
        <v>289</v>
      </c>
      <c r="D439" s="54"/>
      <c r="E439" s="53"/>
    </row>
    <row r="440" spans="1:5" ht="19.649999999999999" customHeight="1">
      <c r="A440" s="22">
        <v>20508</v>
      </c>
      <c r="B440" s="8" t="s">
        <v>563</v>
      </c>
      <c r="C440" s="54">
        <v>1791</v>
      </c>
      <c r="D440" s="54">
        <v>1787</v>
      </c>
      <c r="E440" s="53">
        <f t="shared" si="14"/>
        <v>-4</v>
      </c>
    </row>
    <row r="441" spans="1:5" ht="19.649999999999999" customHeight="1">
      <c r="A441" s="22">
        <v>2050801</v>
      </c>
      <c r="B441" s="11" t="s">
        <v>564</v>
      </c>
      <c r="C441" s="54" t="s">
        <v>289</v>
      </c>
      <c r="D441" s="54"/>
      <c r="E441" s="53"/>
    </row>
    <row r="442" spans="1:5" ht="19.649999999999999" customHeight="1">
      <c r="A442" s="22">
        <v>2050802</v>
      </c>
      <c r="B442" s="11" t="s">
        <v>565</v>
      </c>
      <c r="C442" s="54">
        <v>1791</v>
      </c>
      <c r="D442" s="54">
        <v>1789</v>
      </c>
      <c r="E442" s="53">
        <f>D442-C442</f>
        <v>-2</v>
      </c>
    </row>
    <row r="443" spans="1:5" ht="19.649999999999999" customHeight="1">
      <c r="A443" s="22">
        <v>2050803</v>
      </c>
      <c r="B443" s="11" t="s">
        <v>566</v>
      </c>
      <c r="C443" s="54" t="s">
        <v>289</v>
      </c>
      <c r="D443" s="54"/>
      <c r="E443" s="53"/>
    </row>
    <row r="444" spans="1:5" ht="19.649999999999999" customHeight="1">
      <c r="A444" s="22">
        <v>2050804</v>
      </c>
      <c r="B444" s="11" t="s">
        <v>567</v>
      </c>
      <c r="C444" s="54" t="s">
        <v>289</v>
      </c>
      <c r="D444" s="54"/>
      <c r="E444" s="53"/>
    </row>
    <row r="445" spans="1:5" ht="19.649999999999999" customHeight="1">
      <c r="A445" s="22">
        <v>2050899</v>
      </c>
      <c r="B445" s="11" t="s">
        <v>568</v>
      </c>
      <c r="C445" s="54" t="s">
        <v>289</v>
      </c>
      <c r="D445" s="54"/>
      <c r="E445" s="53"/>
    </row>
    <row r="446" spans="1:5" ht="19.649999999999999" customHeight="1">
      <c r="A446" s="22">
        <v>20509</v>
      </c>
      <c r="B446" s="8" t="s">
        <v>569</v>
      </c>
      <c r="C446" s="54">
        <v>0</v>
      </c>
      <c r="D446" s="54">
        <v>0</v>
      </c>
      <c r="E446" s="53"/>
    </row>
    <row r="447" spans="1:5" ht="19.649999999999999" customHeight="1">
      <c r="A447" s="22">
        <v>2050901</v>
      </c>
      <c r="B447" s="11" t="s">
        <v>570</v>
      </c>
      <c r="C447" s="54" t="s">
        <v>289</v>
      </c>
      <c r="D447" s="54"/>
      <c r="E447" s="53"/>
    </row>
    <row r="448" spans="1:5" ht="19.649999999999999" customHeight="1">
      <c r="A448" s="22">
        <v>2050902</v>
      </c>
      <c r="B448" s="11" t="s">
        <v>571</v>
      </c>
      <c r="C448" s="54" t="s">
        <v>289</v>
      </c>
      <c r="D448" s="54"/>
      <c r="E448" s="53"/>
    </row>
    <row r="449" spans="1:5" ht="19.649999999999999" customHeight="1">
      <c r="A449" s="22">
        <v>2050903</v>
      </c>
      <c r="B449" s="11" t="s">
        <v>572</v>
      </c>
      <c r="C449" s="54" t="s">
        <v>289</v>
      </c>
      <c r="D449" s="54"/>
      <c r="E449" s="53"/>
    </row>
    <row r="450" spans="1:5" ht="19.649999999999999" customHeight="1">
      <c r="A450" s="22">
        <v>2050904</v>
      </c>
      <c r="B450" s="11" t="s">
        <v>573</v>
      </c>
      <c r="C450" s="54" t="s">
        <v>289</v>
      </c>
      <c r="D450" s="54"/>
      <c r="E450" s="53"/>
    </row>
    <row r="451" spans="1:5" ht="19.649999999999999" customHeight="1">
      <c r="A451" s="22">
        <v>2050905</v>
      </c>
      <c r="B451" s="11" t="s">
        <v>574</v>
      </c>
      <c r="C451" s="54" t="s">
        <v>289</v>
      </c>
      <c r="D451" s="54"/>
      <c r="E451" s="53"/>
    </row>
    <row r="452" spans="1:5" ht="19.649999999999999" customHeight="1">
      <c r="A452" s="22">
        <v>2050999</v>
      </c>
      <c r="B452" s="11" t="s">
        <v>575</v>
      </c>
      <c r="C452" s="54" t="s">
        <v>289</v>
      </c>
      <c r="D452" s="54"/>
      <c r="E452" s="53"/>
    </row>
    <row r="453" spans="1:5" ht="19.649999999999999" customHeight="1">
      <c r="A453" s="22">
        <v>20599</v>
      </c>
      <c r="B453" s="8" t="s">
        <v>576</v>
      </c>
      <c r="C453" s="54">
        <v>1601</v>
      </c>
      <c r="D453" s="54">
        <v>1599</v>
      </c>
      <c r="E453" s="53">
        <f t="shared" ref="E453:E457" si="15">D453-C453</f>
        <v>-2</v>
      </c>
    </row>
    <row r="454" spans="1:5" ht="19.649999999999999" customHeight="1">
      <c r="A454" s="22">
        <v>2059999</v>
      </c>
      <c r="B454" s="11" t="s">
        <v>577</v>
      </c>
      <c r="C454" s="54">
        <v>1601</v>
      </c>
      <c r="D454" s="54">
        <v>1599</v>
      </c>
      <c r="E454" s="53">
        <f t="shared" si="15"/>
        <v>-2</v>
      </c>
    </row>
    <row r="455" spans="1:5" ht="19.649999999999999" customHeight="1">
      <c r="A455" s="22">
        <v>206</v>
      </c>
      <c r="B455" s="8" t="s">
        <v>578</v>
      </c>
      <c r="C455" s="54">
        <v>4712</v>
      </c>
      <c r="D455" s="54">
        <v>4708</v>
      </c>
      <c r="E455" s="53">
        <f t="shared" si="15"/>
        <v>-4</v>
      </c>
    </row>
    <row r="456" spans="1:5" ht="19.649999999999999" customHeight="1">
      <c r="A456" s="22">
        <v>20601</v>
      </c>
      <c r="B456" s="8" t="s">
        <v>579</v>
      </c>
      <c r="C456" s="54">
        <v>745</v>
      </c>
      <c r="D456" s="54">
        <v>742</v>
      </c>
      <c r="E456" s="53">
        <f t="shared" si="15"/>
        <v>-3</v>
      </c>
    </row>
    <row r="457" spans="1:5" ht="19.649999999999999" customHeight="1">
      <c r="A457" s="22">
        <v>2060101</v>
      </c>
      <c r="B457" s="11" t="s">
        <v>286</v>
      </c>
      <c r="C457" s="54">
        <v>423</v>
      </c>
      <c r="D457" s="54">
        <v>420</v>
      </c>
      <c r="E457" s="53">
        <f t="shared" si="15"/>
        <v>-3</v>
      </c>
    </row>
    <row r="458" spans="1:5" ht="19.649999999999999" customHeight="1">
      <c r="A458" s="22">
        <v>2060102</v>
      </c>
      <c r="B458" s="11" t="s">
        <v>287</v>
      </c>
      <c r="C458" s="54">
        <v>78</v>
      </c>
      <c r="D458" s="54">
        <v>78</v>
      </c>
      <c r="E458" s="53"/>
    </row>
    <row r="459" spans="1:5" ht="19.649999999999999" customHeight="1">
      <c r="A459" s="22">
        <v>2060103</v>
      </c>
      <c r="B459" s="11" t="s">
        <v>288</v>
      </c>
      <c r="C459" s="54">
        <v>210</v>
      </c>
      <c r="D459" s="54">
        <v>210</v>
      </c>
      <c r="E459" s="53"/>
    </row>
    <row r="460" spans="1:5" ht="19.649999999999999" customHeight="1">
      <c r="A460" s="22">
        <v>2060199</v>
      </c>
      <c r="B460" s="11" t="s">
        <v>580</v>
      </c>
      <c r="C460" s="54">
        <v>33</v>
      </c>
      <c r="D460" s="54">
        <v>33</v>
      </c>
      <c r="E460" s="53"/>
    </row>
    <row r="461" spans="1:5" ht="19.649999999999999" customHeight="1">
      <c r="A461" s="22">
        <v>20602</v>
      </c>
      <c r="B461" s="8" t="s">
        <v>581</v>
      </c>
      <c r="C461" s="54">
        <v>444</v>
      </c>
      <c r="D461" s="54">
        <v>444</v>
      </c>
      <c r="E461" s="53"/>
    </row>
    <row r="462" spans="1:5" ht="19.649999999999999" customHeight="1">
      <c r="A462" s="22">
        <v>2060201</v>
      </c>
      <c r="B462" s="11" t="s">
        <v>582</v>
      </c>
      <c r="C462" s="54">
        <v>362</v>
      </c>
      <c r="D462" s="54">
        <v>362</v>
      </c>
      <c r="E462" s="53"/>
    </row>
    <row r="463" spans="1:5" ht="19.649999999999999" customHeight="1">
      <c r="A463" s="22">
        <v>2060202</v>
      </c>
      <c r="B463" s="11" t="s">
        <v>583</v>
      </c>
      <c r="C463" s="54" t="s">
        <v>289</v>
      </c>
      <c r="D463" s="54"/>
      <c r="E463" s="53"/>
    </row>
    <row r="464" spans="1:5" ht="19.649999999999999" customHeight="1">
      <c r="A464" s="22">
        <v>2060203</v>
      </c>
      <c r="B464" s="11" t="s">
        <v>584</v>
      </c>
      <c r="C464" s="54">
        <v>18</v>
      </c>
      <c r="D464" s="54">
        <v>18</v>
      </c>
      <c r="E464" s="53"/>
    </row>
    <row r="465" spans="1:5" ht="19.649999999999999" customHeight="1">
      <c r="A465" s="22">
        <v>2060204</v>
      </c>
      <c r="B465" s="11" t="s">
        <v>585</v>
      </c>
      <c r="C465" s="54" t="s">
        <v>289</v>
      </c>
      <c r="D465" s="54"/>
      <c r="E465" s="53"/>
    </row>
    <row r="466" spans="1:5" ht="19.649999999999999" customHeight="1">
      <c r="A466" s="22">
        <v>2060205</v>
      </c>
      <c r="B466" s="11" t="s">
        <v>586</v>
      </c>
      <c r="C466" s="54" t="s">
        <v>289</v>
      </c>
      <c r="D466" s="54"/>
      <c r="E466" s="53"/>
    </row>
    <row r="467" spans="1:5" ht="19.649999999999999" customHeight="1">
      <c r="A467" s="22">
        <v>2060206</v>
      </c>
      <c r="B467" s="11" t="s">
        <v>587</v>
      </c>
      <c r="C467" s="54" t="s">
        <v>289</v>
      </c>
      <c r="D467" s="54"/>
      <c r="E467" s="53"/>
    </row>
    <row r="468" spans="1:5" ht="19.649999999999999" customHeight="1">
      <c r="A468" s="22">
        <v>2060207</v>
      </c>
      <c r="B468" s="11" t="s">
        <v>588</v>
      </c>
      <c r="C468" s="54" t="s">
        <v>289</v>
      </c>
      <c r="D468" s="54"/>
      <c r="E468" s="53"/>
    </row>
    <row r="469" spans="1:5" ht="19.649999999999999" customHeight="1">
      <c r="A469" s="22">
        <v>2060299</v>
      </c>
      <c r="B469" s="11" t="s">
        <v>589</v>
      </c>
      <c r="C469" s="54">
        <v>65</v>
      </c>
      <c r="D469" s="54">
        <v>65</v>
      </c>
      <c r="E469" s="53"/>
    </row>
    <row r="470" spans="1:5" ht="19.649999999999999" customHeight="1">
      <c r="A470" s="22">
        <v>20603</v>
      </c>
      <c r="B470" s="8" t="s">
        <v>590</v>
      </c>
      <c r="C470" s="54">
        <v>66</v>
      </c>
      <c r="D470" s="54">
        <v>66</v>
      </c>
      <c r="E470" s="53"/>
    </row>
    <row r="471" spans="1:5" ht="19.649999999999999" customHeight="1">
      <c r="A471" s="22">
        <v>2060301</v>
      </c>
      <c r="B471" s="11" t="s">
        <v>582</v>
      </c>
      <c r="C471" s="54" t="s">
        <v>289</v>
      </c>
      <c r="D471" s="54"/>
      <c r="E471" s="53"/>
    </row>
    <row r="472" spans="1:5" ht="19.649999999999999" customHeight="1">
      <c r="A472" s="22">
        <v>2060302</v>
      </c>
      <c r="B472" s="11" t="s">
        <v>591</v>
      </c>
      <c r="C472" s="54">
        <v>18</v>
      </c>
      <c r="D472" s="54">
        <v>18</v>
      </c>
      <c r="E472" s="53"/>
    </row>
    <row r="473" spans="1:5" ht="19.649999999999999" customHeight="1">
      <c r="A473" s="22">
        <v>2060303</v>
      </c>
      <c r="B473" s="11" t="s">
        <v>592</v>
      </c>
      <c r="C473" s="54" t="s">
        <v>289</v>
      </c>
      <c r="D473" s="54"/>
      <c r="E473" s="53"/>
    </row>
    <row r="474" spans="1:5" ht="19.649999999999999" customHeight="1">
      <c r="A474" s="22">
        <v>2060304</v>
      </c>
      <c r="B474" s="11" t="s">
        <v>593</v>
      </c>
      <c r="C474" s="54" t="s">
        <v>289</v>
      </c>
      <c r="D474" s="54"/>
      <c r="E474" s="53"/>
    </row>
    <row r="475" spans="1:5" ht="19.649999999999999" customHeight="1">
      <c r="A475" s="22">
        <v>2060399</v>
      </c>
      <c r="B475" s="11" t="s">
        <v>594</v>
      </c>
      <c r="C475" s="54">
        <v>48</v>
      </c>
      <c r="D475" s="54">
        <v>48</v>
      </c>
      <c r="E475" s="53"/>
    </row>
    <row r="476" spans="1:5" ht="19.649999999999999" customHeight="1">
      <c r="A476" s="22">
        <v>20604</v>
      </c>
      <c r="B476" s="8" t="s">
        <v>595</v>
      </c>
      <c r="C476" s="54">
        <v>249</v>
      </c>
      <c r="D476" s="54">
        <v>249</v>
      </c>
      <c r="E476" s="53"/>
    </row>
    <row r="477" spans="1:5" ht="19.649999999999999" customHeight="1">
      <c r="A477" s="22">
        <v>2060401</v>
      </c>
      <c r="B477" s="11" t="s">
        <v>582</v>
      </c>
      <c r="C477" s="54" t="s">
        <v>289</v>
      </c>
      <c r="D477" s="54"/>
      <c r="E477" s="53"/>
    </row>
    <row r="478" spans="1:5" ht="19.649999999999999" customHeight="1">
      <c r="A478" s="22">
        <v>2060404</v>
      </c>
      <c r="B478" s="11" t="s">
        <v>596</v>
      </c>
      <c r="C478" s="54">
        <v>66</v>
      </c>
      <c r="D478" s="54">
        <v>66</v>
      </c>
      <c r="E478" s="53"/>
    </row>
    <row r="479" spans="1:5" ht="19.649999999999999" customHeight="1">
      <c r="A479" s="22">
        <v>2060499</v>
      </c>
      <c r="B479" s="11" t="s">
        <v>597</v>
      </c>
      <c r="C479" s="54">
        <v>183</v>
      </c>
      <c r="D479" s="54">
        <v>183</v>
      </c>
      <c r="E479" s="53"/>
    </row>
    <row r="480" spans="1:5" ht="19.649999999999999" customHeight="1">
      <c r="A480" s="22">
        <v>20605</v>
      </c>
      <c r="B480" s="8" t="s">
        <v>598</v>
      </c>
      <c r="C480" s="54">
        <v>2308</v>
      </c>
      <c r="D480" s="54">
        <v>2308</v>
      </c>
      <c r="E480" s="53"/>
    </row>
    <row r="481" spans="1:5" ht="19.649999999999999" customHeight="1">
      <c r="A481" s="22">
        <v>2060501</v>
      </c>
      <c r="B481" s="11" t="s">
        <v>582</v>
      </c>
      <c r="C481" s="54">
        <v>2</v>
      </c>
      <c r="D481" s="54">
        <v>2</v>
      </c>
      <c r="E481" s="53"/>
    </row>
    <row r="482" spans="1:5" ht="19.649999999999999" customHeight="1">
      <c r="A482" s="22">
        <v>2060502</v>
      </c>
      <c r="B482" s="11" t="s">
        <v>599</v>
      </c>
      <c r="C482" s="54" t="s">
        <v>289</v>
      </c>
      <c r="D482" s="54"/>
      <c r="E482" s="53"/>
    </row>
    <row r="483" spans="1:5" ht="19.649999999999999" customHeight="1">
      <c r="A483" s="22">
        <v>2060503</v>
      </c>
      <c r="B483" s="11" t="s">
        <v>600</v>
      </c>
      <c r="C483" s="54" t="s">
        <v>289</v>
      </c>
      <c r="D483" s="54"/>
      <c r="E483" s="53"/>
    </row>
    <row r="484" spans="1:5" ht="19.649999999999999" customHeight="1">
      <c r="A484" s="22">
        <v>2060599</v>
      </c>
      <c r="B484" s="11" t="s">
        <v>601</v>
      </c>
      <c r="C484" s="54">
        <v>2306</v>
      </c>
      <c r="D484" s="54">
        <v>2306</v>
      </c>
      <c r="E484" s="53"/>
    </row>
    <row r="485" spans="1:5" ht="20.25" customHeight="1">
      <c r="A485" s="22">
        <v>20606</v>
      </c>
      <c r="B485" s="8" t="s">
        <v>602</v>
      </c>
      <c r="C485" s="54">
        <v>153</v>
      </c>
      <c r="D485" s="54">
        <v>152</v>
      </c>
      <c r="E485" s="53">
        <f>D485-C485</f>
        <v>-1</v>
      </c>
    </row>
    <row r="486" spans="1:5" ht="20.25" customHeight="1">
      <c r="A486" s="22">
        <v>2060601</v>
      </c>
      <c r="B486" s="11" t="s">
        <v>603</v>
      </c>
      <c r="C486" s="54">
        <v>112</v>
      </c>
      <c r="D486" s="54">
        <v>111</v>
      </c>
      <c r="E486" s="53">
        <f>D486-C486</f>
        <v>-1</v>
      </c>
    </row>
    <row r="487" spans="1:5" ht="20.25" customHeight="1">
      <c r="A487" s="22">
        <v>2060602</v>
      </c>
      <c r="B487" s="11" t="s">
        <v>604</v>
      </c>
      <c r="C487" s="54">
        <v>3</v>
      </c>
      <c r="D487" s="54">
        <v>3</v>
      </c>
      <c r="E487" s="53"/>
    </row>
    <row r="488" spans="1:5" ht="20.25" customHeight="1">
      <c r="A488" s="22">
        <v>2060603</v>
      </c>
      <c r="B488" s="11" t="s">
        <v>605</v>
      </c>
      <c r="C488" s="54" t="s">
        <v>289</v>
      </c>
      <c r="D488" s="54"/>
      <c r="E488" s="53"/>
    </row>
    <row r="489" spans="1:5" ht="20.25" customHeight="1">
      <c r="A489" s="22">
        <v>2060699</v>
      </c>
      <c r="B489" s="11" t="s">
        <v>606</v>
      </c>
      <c r="C489" s="54">
        <v>39</v>
      </c>
      <c r="D489" s="54">
        <v>39</v>
      </c>
      <c r="E489" s="53"/>
    </row>
    <row r="490" spans="1:5" ht="20.25" customHeight="1">
      <c r="A490" s="22">
        <v>20607</v>
      </c>
      <c r="B490" s="8" t="s">
        <v>607</v>
      </c>
      <c r="C490" s="54">
        <v>345</v>
      </c>
      <c r="D490" s="54">
        <v>345</v>
      </c>
      <c r="E490" s="53"/>
    </row>
    <row r="491" spans="1:5" ht="20.25" customHeight="1">
      <c r="A491" s="22">
        <v>2060701</v>
      </c>
      <c r="B491" s="11" t="s">
        <v>582</v>
      </c>
      <c r="C491" s="54" t="s">
        <v>289</v>
      </c>
      <c r="D491" s="54"/>
      <c r="E491" s="53"/>
    </row>
    <row r="492" spans="1:5" ht="20.25" customHeight="1">
      <c r="A492" s="22">
        <v>2060702</v>
      </c>
      <c r="B492" s="11" t="s">
        <v>608</v>
      </c>
      <c r="C492" s="54">
        <v>38</v>
      </c>
      <c r="D492" s="54">
        <v>38</v>
      </c>
      <c r="E492" s="53"/>
    </row>
    <row r="493" spans="1:5" ht="20.25" customHeight="1">
      <c r="A493" s="22">
        <v>2060703</v>
      </c>
      <c r="B493" s="11" t="s">
        <v>609</v>
      </c>
      <c r="C493" s="54">
        <v>15</v>
      </c>
      <c r="D493" s="54">
        <v>15</v>
      </c>
      <c r="E493" s="53"/>
    </row>
    <row r="494" spans="1:5" ht="20.25" customHeight="1">
      <c r="A494" s="22">
        <v>2060704</v>
      </c>
      <c r="B494" s="11" t="s">
        <v>610</v>
      </c>
      <c r="C494" s="54" t="s">
        <v>289</v>
      </c>
      <c r="D494" s="54"/>
      <c r="E494" s="53"/>
    </row>
    <row r="495" spans="1:5" ht="20.25" customHeight="1">
      <c r="A495" s="22">
        <v>2060705</v>
      </c>
      <c r="B495" s="11" t="s">
        <v>611</v>
      </c>
      <c r="C495" s="54" t="s">
        <v>289</v>
      </c>
      <c r="D495" s="54"/>
      <c r="E495" s="53"/>
    </row>
    <row r="496" spans="1:5" ht="20.25" customHeight="1">
      <c r="A496" s="22">
        <v>2060799</v>
      </c>
      <c r="B496" s="11" t="s">
        <v>612</v>
      </c>
      <c r="C496" s="54">
        <v>292</v>
      </c>
      <c r="D496" s="54">
        <v>292</v>
      </c>
      <c r="E496" s="53"/>
    </row>
    <row r="497" spans="1:5" ht="20.25" customHeight="1">
      <c r="A497" s="22">
        <v>20608</v>
      </c>
      <c r="B497" s="8" t="s">
        <v>613</v>
      </c>
      <c r="C497" s="54">
        <v>0</v>
      </c>
      <c r="D497" s="54">
        <v>0</v>
      </c>
      <c r="E497" s="53"/>
    </row>
    <row r="498" spans="1:5" ht="20.25" customHeight="1">
      <c r="A498" s="22">
        <v>2060801</v>
      </c>
      <c r="B498" s="11" t="s">
        <v>614</v>
      </c>
      <c r="C498" s="54" t="s">
        <v>289</v>
      </c>
      <c r="D498" s="54"/>
      <c r="E498" s="53"/>
    </row>
    <row r="499" spans="1:5" ht="20.25" customHeight="1">
      <c r="A499" s="22">
        <v>2060802</v>
      </c>
      <c r="B499" s="11" t="s">
        <v>615</v>
      </c>
      <c r="C499" s="54" t="s">
        <v>289</v>
      </c>
      <c r="D499" s="54"/>
      <c r="E499" s="53"/>
    </row>
    <row r="500" spans="1:5" ht="20.25" customHeight="1">
      <c r="A500" s="22">
        <v>2060899</v>
      </c>
      <c r="B500" s="11" t="s">
        <v>616</v>
      </c>
      <c r="C500" s="54" t="s">
        <v>289</v>
      </c>
      <c r="D500" s="54"/>
      <c r="E500" s="53"/>
    </row>
    <row r="501" spans="1:5" ht="20.25" customHeight="1">
      <c r="A501" s="22">
        <v>20609</v>
      </c>
      <c r="B501" s="8" t="s">
        <v>617</v>
      </c>
      <c r="C501" s="54">
        <v>0</v>
      </c>
      <c r="D501" s="54">
        <v>0</v>
      </c>
      <c r="E501" s="53"/>
    </row>
    <row r="502" spans="1:5" ht="20.25" customHeight="1">
      <c r="A502" s="22">
        <v>2060901</v>
      </c>
      <c r="B502" s="11" t="s">
        <v>618</v>
      </c>
      <c r="C502" s="54" t="s">
        <v>289</v>
      </c>
      <c r="D502" s="54"/>
      <c r="E502" s="53"/>
    </row>
    <row r="503" spans="1:5" ht="20.25" customHeight="1">
      <c r="A503" s="22">
        <v>2060902</v>
      </c>
      <c r="B503" s="11" t="s">
        <v>619</v>
      </c>
      <c r="C503" s="54" t="s">
        <v>289</v>
      </c>
      <c r="D503" s="54"/>
      <c r="E503" s="53"/>
    </row>
    <row r="504" spans="1:5" ht="20.25" customHeight="1">
      <c r="A504" s="22">
        <v>2060999</v>
      </c>
      <c r="B504" s="11" t="s">
        <v>620</v>
      </c>
      <c r="C504" s="54" t="s">
        <v>289</v>
      </c>
      <c r="D504" s="54"/>
      <c r="E504" s="53"/>
    </row>
    <row r="505" spans="1:5" ht="20.25" customHeight="1">
      <c r="A505" s="22">
        <v>20699</v>
      </c>
      <c r="B505" s="8" t="s">
        <v>621</v>
      </c>
      <c r="C505" s="54">
        <v>401</v>
      </c>
      <c r="D505" s="54">
        <v>401</v>
      </c>
      <c r="E505" s="53"/>
    </row>
    <row r="506" spans="1:5" ht="20.25" customHeight="1">
      <c r="A506" s="22">
        <v>2069901</v>
      </c>
      <c r="B506" s="11" t="s">
        <v>622</v>
      </c>
      <c r="C506" s="54" t="s">
        <v>289</v>
      </c>
      <c r="D506" s="54"/>
      <c r="E506" s="53"/>
    </row>
    <row r="507" spans="1:5" ht="20.25" customHeight="1">
      <c r="A507" s="22">
        <v>2069902</v>
      </c>
      <c r="B507" s="11" t="s">
        <v>623</v>
      </c>
      <c r="C507" s="54" t="s">
        <v>289</v>
      </c>
      <c r="D507" s="54"/>
      <c r="E507" s="53"/>
    </row>
    <row r="508" spans="1:5" ht="20.25" customHeight="1">
      <c r="A508" s="22">
        <v>2069903</v>
      </c>
      <c r="B508" s="11" t="s">
        <v>624</v>
      </c>
      <c r="C508" s="54" t="s">
        <v>289</v>
      </c>
      <c r="D508" s="54"/>
      <c r="E508" s="53"/>
    </row>
    <row r="509" spans="1:5" ht="20.25" customHeight="1">
      <c r="A509" s="22">
        <v>2069999</v>
      </c>
      <c r="B509" s="11" t="s">
        <v>625</v>
      </c>
      <c r="C509" s="54">
        <v>401</v>
      </c>
      <c r="D509" s="54">
        <v>401</v>
      </c>
      <c r="E509" s="53"/>
    </row>
    <row r="510" spans="1:5" ht="20.25" customHeight="1">
      <c r="A510" s="22">
        <v>207</v>
      </c>
      <c r="B510" s="8" t="s">
        <v>626</v>
      </c>
      <c r="C510" s="54">
        <v>7512</v>
      </c>
      <c r="D510" s="54">
        <v>7499</v>
      </c>
      <c r="E510" s="53">
        <f t="shared" ref="E510:E513" si="16">D510-C510</f>
        <v>-13</v>
      </c>
    </row>
    <row r="511" spans="1:5" ht="20.25" customHeight="1">
      <c r="A511" s="22">
        <v>20701</v>
      </c>
      <c r="B511" s="8" t="s">
        <v>627</v>
      </c>
      <c r="C511" s="54">
        <v>2214</v>
      </c>
      <c r="D511" s="54">
        <v>2203</v>
      </c>
      <c r="E511" s="53">
        <f t="shared" si="16"/>
        <v>-11</v>
      </c>
    </row>
    <row r="512" spans="1:5" ht="20.25" customHeight="1">
      <c r="A512" s="22">
        <v>2070101</v>
      </c>
      <c r="B512" s="11" t="s">
        <v>286</v>
      </c>
      <c r="C512" s="54">
        <v>845</v>
      </c>
      <c r="D512" s="54">
        <v>845</v>
      </c>
      <c r="E512" s="53"/>
    </row>
    <row r="513" spans="1:5" ht="20.25" customHeight="1">
      <c r="A513" s="22">
        <v>2070102</v>
      </c>
      <c r="B513" s="11" t="s">
        <v>287</v>
      </c>
      <c r="C513" s="54">
        <v>89</v>
      </c>
      <c r="D513" s="54">
        <v>79</v>
      </c>
      <c r="E513" s="53">
        <f t="shared" si="16"/>
        <v>-10</v>
      </c>
    </row>
    <row r="514" spans="1:5" ht="20.25" customHeight="1">
      <c r="A514" s="22">
        <v>2070103</v>
      </c>
      <c r="B514" s="11" t="s">
        <v>288</v>
      </c>
      <c r="C514" s="54" t="s">
        <v>289</v>
      </c>
      <c r="D514" s="54"/>
      <c r="E514" s="53"/>
    </row>
    <row r="515" spans="1:5" ht="20.25" customHeight="1">
      <c r="A515" s="22">
        <v>2070104</v>
      </c>
      <c r="B515" s="11" t="s">
        <v>628</v>
      </c>
      <c r="C515" s="54">
        <v>268</v>
      </c>
      <c r="D515" s="54">
        <v>268</v>
      </c>
      <c r="E515" s="53"/>
    </row>
    <row r="516" spans="1:5" ht="20.25" customHeight="1">
      <c r="A516" s="22">
        <v>2070105</v>
      </c>
      <c r="B516" s="11" t="s">
        <v>629</v>
      </c>
      <c r="C516" s="54" t="s">
        <v>289</v>
      </c>
      <c r="D516" s="54"/>
      <c r="E516" s="53"/>
    </row>
    <row r="517" spans="1:5" ht="20.25" customHeight="1">
      <c r="A517" s="22">
        <v>2070106</v>
      </c>
      <c r="B517" s="11" t="s">
        <v>630</v>
      </c>
      <c r="C517" s="54" t="s">
        <v>289</v>
      </c>
      <c r="D517" s="54"/>
      <c r="E517" s="53"/>
    </row>
    <row r="518" spans="1:5" ht="20.25" customHeight="1">
      <c r="A518" s="22">
        <v>2070107</v>
      </c>
      <c r="B518" s="11" t="s">
        <v>631</v>
      </c>
      <c r="C518" s="54" t="s">
        <v>289</v>
      </c>
      <c r="D518" s="54"/>
      <c r="E518" s="53"/>
    </row>
    <row r="519" spans="1:5" ht="20.25" customHeight="1">
      <c r="A519" s="22">
        <v>2070108</v>
      </c>
      <c r="B519" s="11" t="s">
        <v>632</v>
      </c>
      <c r="C519" s="54">
        <v>8</v>
      </c>
      <c r="D519" s="54">
        <v>8</v>
      </c>
      <c r="E519" s="53"/>
    </row>
    <row r="520" spans="1:5" ht="20.25" customHeight="1">
      <c r="A520" s="22">
        <v>2070109</v>
      </c>
      <c r="B520" s="11" t="s">
        <v>633</v>
      </c>
      <c r="C520" s="54">
        <v>208</v>
      </c>
      <c r="D520" s="54">
        <v>208</v>
      </c>
      <c r="E520" s="53"/>
    </row>
    <row r="521" spans="1:5" ht="20.25" customHeight="1">
      <c r="A521" s="22">
        <v>2070110</v>
      </c>
      <c r="B521" s="11" t="s">
        <v>634</v>
      </c>
      <c r="C521" s="54" t="s">
        <v>289</v>
      </c>
      <c r="D521" s="54"/>
      <c r="E521" s="53"/>
    </row>
    <row r="522" spans="1:5" ht="20.25" customHeight="1">
      <c r="A522" s="22">
        <v>2070111</v>
      </c>
      <c r="B522" s="11" t="s">
        <v>635</v>
      </c>
      <c r="C522" s="54">
        <v>55</v>
      </c>
      <c r="D522" s="54">
        <v>55</v>
      </c>
      <c r="E522" s="53"/>
    </row>
    <row r="523" spans="1:5" ht="20.25" customHeight="1">
      <c r="A523" s="22">
        <v>2070112</v>
      </c>
      <c r="B523" s="11" t="s">
        <v>636</v>
      </c>
      <c r="C523" s="54">
        <v>143</v>
      </c>
      <c r="D523" s="54">
        <v>142</v>
      </c>
      <c r="E523" s="53">
        <f t="shared" ref="E523:E528" si="17">D523-C523</f>
        <v>-1</v>
      </c>
    </row>
    <row r="524" spans="1:5" ht="20.25" customHeight="1">
      <c r="A524" s="22">
        <v>2070113</v>
      </c>
      <c r="B524" s="11" t="s">
        <v>637</v>
      </c>
      <c r="C524" s="54" t="s">
        <v>289</v>
      </c>
      <c r="D524" s="54"/>
      <c r="E524" s="53"/>
    </row>
    <row r="525" spans="1:5" ht="20.25" customHeight="1">
      <c r="A525" s="22">
        <v>2070114</v>
      </c>
      <c r="B525" s="11" t="s">
        <v>638</v>
      </c>
      <c r="C525" s="54" t="s">
        <v>289</v>
      </c>
      <c r="D525" s="54"/>
      <c r="E525" s="53"/>
    </row>
    <row r="526" spans="1:5" ht="20.25" customHeight="1">
      <c r="A526" s="22">
        <v>2070199</v>
      </c>
      <c r="B526" s="11" t="s">
        <v>639</v>
      </c>
      <c r="C526" s="54">
        <v>600</v>
      </c>
      <c r="D526" s="54">
        <v>600</v>
      </c>
      <c r="E526" s="53"/>
    </row>
    <row r="527" spans="1:5" ht="20.25" customHeight="1">
      <c r="A527" s="22">
        <v>20702</v>
      </c>
      <c r="B527" s="8" t="s">
        <v>640</v>
      </c>
      <c r="C527" s="54">
        <v>962</v>
      </c>
      <c r="D527" s="54">
        <v>961</v>
      </c>
      <c r="E527" s="53">
        <f t="shared" si="17"/>
        <v>-1</v>
      </c>
    </row>
    <row r="528" spans="1:5" ht="20.25" customHeight="1">
      <c r="A528" s="22">
        <v>2070201</v>
      </c>
      <c r="B528" s="11" t="s">
        <v>286</v>
      </c>
      <c r="C528" s="54">
        <v>13</v>
      </c>
      <c r="D528" s="54">
        <v>12</v>
      </c>
      <c r="E528" s="53">
        <f t="shared" si="17"/>
        <v>-1</v>
      </c>
    </row>
    <row r="529" spans="1:5" ht="20.25" customHeight="1">
      <c r="A529" s="22">
        <v>2070202</v>
      </c>
      <c r="B529" s="11" t="s">
        <v>287</v>
      </c>
      <c r="C529" s="54">
        <v>8</v>
      </c>
      <c r="D529" s="54">
        <v>8</v>
      </c>
      <c r="E529" s="53"/>
    </row>
    <row r="530" spans="1:5" ht="20.25" customHeight="1">
      <c r="A530" s="22">
        <v>2070203</v>
      </c>
      <c r="B530" s="11" t="s">
        <v>288</v>
      </c>
      <c r="C530" s="54" t="s">
        <v>289</v>
      </c>
      <c r="D530" s="54"/>
      <c r="E530" s="53"/>
    </row>
    <row r="531" spans="1:5" ht="20.25" customHeight="1">
      <c r="A531" s="22">
        <v>2070204</v>
      </c>
      <c r="B531" s="11" t="s">
        <v>641</v>
      </c>
      <c r="C531" s="54">
        <v>426</v>
      </c>
      <c r="D531" s="54">
        <v>426</v>
      </c>
      <c r="E531" s="53"/>
    </row>
    <row r="532" spans="1:5" ht="20.25" customHeight="1">
      <c r="A532" s="22">
        <v>2070205</v>
      </c>
      <c r="B532" s="11" t="s">
        <v>642</v>
      </c>
      <c r="C532" s="54">
        <v>345</v>
      </c>
      <c r="D532" s="54">
        <v>345</v>
      </c>
      <c r="E532" s="53"/>
    </row>
    <row r="533" spans="1:5" ht="20.25" customHeight="1">
      <c r="A533" s="22">
        <v>2070206</v>
      </c>
      <c r="B533" s="11" t="s">
        <v>643</v>
      </c>
      <c r="C533" s="54" t="s">
        <v>289</v>
      </c>
      <c r="D533" s="54"/>
      <c r="E533" s="53"/>
    </row>
    <row r="534" spans="1:5" ht="20.25" customHeight="1">
      <c r="A534" s="22">
        <v>2070299</v>
      </c>
      <c r="B534" s="11" t="s">
        <v>644</v>
      </c>
      <c r="C534" s="54">
        <v>170</v>
      </c>
      <c r="D534" s="54">
        <v>170</v>
      </c>
      <c r="E534" s="53"/>
    </row>
    <row r="535" spans="1:5" ht="20.25" customHeight="1">
      <c r="A535" s="22">
        <v>20703</v>
      </c>
      <c r="B535" s="8" t="s">
        <v>645</v>
      </c>
      <c r="C535" s="54">
        <v>446</v>
      </c>
      <c r="D535" s="54">
        <v>446</v>
      </c>
      <c r="E535" s="53"/>
    </row>
    <row r="536" spans="1:5" ht="20.25" customHeight="1">
      <c r="A536" s="22">
        <v>2070301</v>
      </c>
      <c r="B536" s="11" t="s">
        <v>286</v>
      </c>
      <c r="C536" s="54" t="s">
        <v>289</v>
      </c>
      <c r="D536" s="54"/>
      <c r="E536" s="53"/>
    </row>
    <row r="537" spans="1:5" ht="20.25" customHeight="1">
      <c r="A537" s="22">
        <v>2070302</v>
      </c>
      <c r="B537" s="11" t="s">
        <v>287</v>
      </c>
      <c r="C537" s="54">
        <v>76</v>
      </c>
      <c r="D537" s="54">
        <v>76</v>
      </c>
      <c r="E537" s="53"/>
    </row>
    <row r="538" spans="1:5" ht="20.25" customHeight="1">
      <c r="A538" s="22">
        <v>2070303</v>
      </c>
      <c r="B538" s="11" t="s">
        <v>288</v>
      </c>
      <c r="C538" s="54" t="s">
        <v>289</v>
      </c>
      <c r="D538" s="54"/>
      <c r="E538" s="53"/>
    </row>
    <row r="539" spans="1:5" ht="20.25" customHeight="1">
      <c r="A539" s="22">
        <v>2070304</v>
      </c>
      <c r="B539" s="11" t="s">
        <v>646</v>
      </c>
      <c r="C539" s="54" t="s">
        <v>289</v>
      </c>
      <c r="D539" s="54"/>
      <c r="E539" s="53"/>
    </row>
    <row r="540" spans="1:5" ht="20.25" customHeight="1">
      <c r="A540" s="22">
        <v>2070305</v>
      </c>
      <c r="B540" s="11" t="s">
        <v>647</v>
      </c>
      <c r="C540" s="54" t="s">
        <v>289</v>
      </c>
      <c r="D540" s="54"/>
      <c r="E540" s="53"/>
    </row>
    <row r="541" spans="1:5" ht="20.25" customHeight="1">
      <c r="A541" s="22">
        <v>2070306</v>
      </c>
      <c r="B541" s="11" t="s">
        <v>648</v>
      </c>
      <c r="C541" s="54">
        <v>21</v>
      </c>
      <c r="D541" s="54">
        <v>21</v>
      </c>
      <c r="E541" s="53"/>
    </row>
    <row r="542" spans="1:5" ht="20.25" customHeight="1">
      <c r="A542" s="22">
        <v>2070307</v>
      </c>
      <c r="B542" s="11" t="s">
        <v>649</v>
      </c>
      <c r="C542" s="54">
        <v>106</v>
      </c>
      <c r="D542" s="54">
        <v>106</v>
      </c>
      <c r="E542" s="53"/>
    </row>
    <row r="543" spans="1:5" ht="20.25" customHeight="1">
      <c r="A543" s="22">
        <v>2070308</v>
      </c>
      <c r="B543" s="11" t="s">
        <v>650</v>
      </c>
      <c r="C543" s="54">
        <v>154</v>
      </c>
      <c r="D543" s="54">
        <v>154</v>
      </c>
      <c r="E543" s="53"/>
    </row>
    <row r="544" spans="1:5" ht="20.25" customHeight="1">
      <c r="A544" s="22">
        <v>2070309</v>
      </c>
      <c r="B544" s="11" t="s">
        <v>651</v>
      </c>
      <c r="C544" s="54" t="s">
        <v>289</v>
      </c>
      <c r="D544" s="54"/>
      <c r="E544" s="53"/>
    </row>
    <row r="545" spans="1:5" ht="20.25" customHeight="1">
      <c r="A545" s="22">
        <v>2070399</v>
      </c>
      <c r="B545" s="11" t="s">
        <v>652</v>
      </c>
      <c r="C545" s="54">
        <v>90</v>
      </c>
      <c r="D545" s="54">
        <v>90</v>
      </c>
      <c r="E545" s="53"/>
    </row>
    <row r="546" spans="1:5" ht="20.25" customHeight="1">
      <c r="A546" s="22">
        <v>20706</v>
      </c>
      <c r="B546" s="8" t="s">
        <v>653</v>
      </c>
      <c r="C546" s="54">
        <v>561</v>
      </c>
      <c r="D546" s="54">
        <v>561</v>
      </c>
      <c r="E546" s="53"/>
    </row>
    <row r="547" spans="1:5" ht="20.25" customHeight="1">
      <c r="A547" s="22">
        <v>2070601</v>
      </c>
      <c r="B547" s="11" t="s">
        <v>286</v>
      </c>
      <c r="C547" s="54" t="s">
        <v>289</v>
      </c>
      <c r="D547" s="54"/>
      <c r="E547" s="53"/>
    </row>
    <row r="548" spans="1:5" ht="20.25" customHeight="1">
      <c r="A548" s="22">
        <v>2070602</v>
      </c>
      <c r="B548" s="11" t="s">
        <v>287</v>
      </c>
      <c r="C548" s="54" t="s">
        <v>289</v>
      </c>
      <c r="D548" s="54"/>
      <c r="E548" s="53"/>
    </row>
    <row r="549" spans="1:5" ht="20.25" customHeight="1">
      <c r="A549" s="22">
        <v>2070603</v>
      </c>
      <c r="B549" s="11" t="s">
        <v>288</v>
      </c>
      <c r="C549" s="54" t="s">
        <v>289</v>
      </c>
      <c r="D549" s="54"/>
      <c r="E549" s="53"/>
    </row>
    <row r="550" spans="1:5" ht="20.25" customHeight="1">
      <c r="A550" s="22">
        <v>2070604</v>
      </c>
      <c r="B550" s="11" t="s">
        <v>654</v>
      </c>
      <c r="C550" s="54" t="s">
        <v>289</v>
      </c>
      <c r="D550" s="54"/>
      <c r="E550" s="53"/>
    </row>
    <row r="551" spans="1:5" ht="20.25" customHeight="1">
      <c r="A551" s="22">
        <v>2070605</v>
      </c>
      <c r="B551" s="11" t="s">
        <v>655</v>
      </c>
      <c r="C551" s="54">
        <v>448</v>
      </c>
      <c r="D551" s="54">
        <v>448</v>
      </c>
      <c r="E551" s="53"/>
    </row>
    <row r="552" spans="1:5" ht="20.25" customHeight="1">
      <c r="A552" s="22">
        <v>2070606</v>
      </c>
      <c r="B552" s="11" t="s">
        <v>656</v>
      </c>
      <c r="C552" s="54" t="s">
        <v>289</v>
      </c>
      <c r="D552" s="54"/>
      <c r="E552" s="53"/>
    </row>
    <row r="553" spans="1:5" ht="20.25" customHeight="1">
      <c r="A553" s="22">
        <v>2070607</v>
      </c>
      <c r="B553" s="11" t="s">
        <v>657</v>
      </c>
      <c r="C553" s="54">
        <v>108</v>
      </c>
      <c r="D553" s="54">
        <v>108</v>
      </c>
      <c r="E553" s="53"/>
    </row>
    <row r="554" spans="1:5" ht="20.25" customHeight="1">
      <c r="A554" s="22">
        <v>2070699</v>
      </c>
      <c r="B554" s="11" t="s">
        <v>658</v>
      </c>
      <c r="C554" s="54">
        <v>4</v>
      </c>
      <c r="D554" s="54">
        <v>4</v>
      </c>
      <c r="E554" s="53"/>
    </row>
    <row r="555" spans="1:5" ht="20.25" customHeight="1">
      <c r="A555" s="22">
        <v>20708</v>
      </c>
      <c r="B555" s="8" t="s">
        <v>659</v>
      </c>
      <c r="C555" s="54">
        <v>1509</v>
      </c>
      <c r="D555" s="54">
        <v>1508</v>
      </c>
      <c r="E555" s="53">
        <f>D555-C555</f>
        <v>-1</v>
      </c>
    </row>
    <row r="556" spans="1:5" ht="20.25" customHeight="1">
      <c r="A556" s="22">
        <v>2070801</v>
      </c>
      <c r="B556" s="11" t="s">
        <v>286</v>
      </c>
      <c r="C556" s="54" t="s">
        <v>289</v>
      </c>
      <c r="D556" s="54"/>
      <c r="E556" s="53"/>
    </row>
    <row r="557" spans="1:5" ht="20.25" customHeight="1">
      <c r="A557" s="22">
        <v>2070802</v>
      </c>
      <c r="B557" s="11" t="s">
        <v>287</v>
      </c>
      <c r="C557" s="54" t="s">
        <v>289</v>
      </c>
      <c r="D557" s="54"/>
      <c r="E557" s="53"/>
    </row>
    <row r="558" spans="1:5" ht="20.25" customHeight="1">
      <c r="A558" s="22">
        <v>2070803</v>
      </c>
      <c r="B558" s="11" t="s">
        <v>288</v>
      </c>
      <c r="C558" s="54" t="s">
        <v>289</v>
      </c>
      <c r="D558" s="54"/>
      <c r="E558" s="53"/>
    </row>
    <row r="559" spans="1:5" ht="20.25" customHeight="1">
      <c r="A559" s="22">
        <v>2070804</v>
      </c>
      <c r="B559" s="11" t="s">
        <v>660</v>
      </c>
      <c r="C559" s="54">
        <v>101</v>
      </c>
      <c r="D559" s="54">
        <v>101</v>
      </c>
      <c r="E559" s="53"/>
    </row>
    <row r="560" spans="1:5" ht="20.25" customHeight="1">
      <c r="A560" s="22">
        <v>2070805</v>
      </c>
      <c r="B560" s="11" t="s">
        <v>661</v>
      </c>
      <c r="C560" s="54">
        <v>949</v>
      </c>
      <c r="D560" s="54">
        <v>948</v>
      </c>
      <c r="E560" s="53">
        <f>D560-C560</f>
        <v>-1</v>
      </c>
    </row>
    <row r="561" spans="1:5" ht="20.25" customHeight="1">
      <c r="A561" s="22">
        <v>2070806</v>
      </c>
      <c r="B561" s="11" t="s">
        <v>662</v>
      </c>
      <c r="C561" s="54" t="s">
        <v>289</v>
      </c>
      <c r="D561" s="54"/>
      <c r="E561" s="53"/>
    </row>
    <row r="562" spans="1:5" ht="20.25" customHeight="1">
      <c r="A562" s="22">
        <v>2070899</v>
      </c>
      <c r="B562" s="11" t="s">
        <v>663</v>
      </c>
      <c r="C562" s="54">
        <v>459</v>
      </c>
      <c r="D562" s="54">
        <v>459</v>
      </c>
      <c r="E562" s="53"/>
    </row>
    <row r="563" spans="1:5" ht="20.25" customHeight="1">
      <c r="A563" s="22">
        <v>20799</v>
      </c>
      <c r="B563" s="8" t="s">
        <v>664</v>
      </c>
      <c r="C563" s="54">
        <v>1819</v>
      </c>
      <c r="D563" s="54">
        <v>1819</v>
      </c>
      <c r="E563" s="53"/>
    </row>
    <row r="564" spans="1:5" ht="20.25" customHeight="1">
      <c r="A564" s="22">
        <v>2079902</v>
      </c>
      <c r="B564" s="11" t="s">
        <v>665</v>
      </c>
      <c r="C564" s="54">
        <v>82</v>
      </c>
      <c r="D564" s="54">
        <v>82</v>
      </c>
      <c r="E564" s="53"/>
    </row>
    <row r="565" spans="1:5" ht="20.25" customHeight="1">
      <c r="A565" s="22">
        <v>2079903</v>
      </c>
      <c r="B565" s="11" t="s">
        <v>666</v>
      </c>
      <c r="C565" s="54">
        <v>170</v>
      </c>
      <c r="D565" s="54">
        <v>170</v>
      </c>
      <c r="E565" s="53"/>
    </row>
    <row r="566" spans="1:5" ht="20.25" customHeight="1">
      <c r="A566" s="22">
        <v>2079999</v>
      </c>
      <c r="B566" s="11" t="s">
        <v>667</v>
      </c>
      <c r="C566" s="54">
        <v>1568</v>
      </c>
      <c r="D566" s="54">
        <v>1568</v>
      </c>
      <c r="E566" s="53"/>
    </row>
    <row r="567" spans="1:5" ht="20.25" customHeight="1">
      <c r="A567" s="22">
        <v>208</v>
      </c>
      <c r="B567" s="8" t="s">
        <v>668</v>
      </c>
      <c r="C567" s="54">
        <v>94184</v>
      </c>
      <c r="D567" s="54">
        <v>38771</v>
      </c>
      <c r="E567" s="53">
        <f t="shared" ref="E567:E569" si="18">D567-C567</f>
        <v>-55413</v>
      </c>
    </row>
    <row r="568" spans="1:5" ht="20.25" customHeight="1">
      <c r="A568" s="22">
        <v>20801</v>
      </c>
      <c r="B568" s="8" t="s">
        <v>669</v>
      </c>
      <c r="C568" s="54">
        <v>3784</v>
      </c>
      <c r="D568" s="54">
        <v>3768</v>
      </c>
      <c r="E568" s="53">
        <f t="shared" si="18"/>
        <v>-16</v>
      </c>
    </row>
    <row r="569" spans="1:5" ht="20.25" customHeight="1">
      <c r="A569" s="22">
        <v>2080101</v>
      </c>
      <c r="B569" s="11" t="s">
        <v>286</v>
      </c>
      <c r="C569" s="54">
        <v>2804</v>
      </c>
      <c r="D569" s="54">
        <v>2793</v>
      </c>
      <c r="E569" s="53">
        <f t="shared" si="18"/>
        <v>-11</v>
      </c>
    </row>
    <row r="570" spans="1:5" ht="20.25" customHeight="1">
      <c r="A570" s="22">
        <v>2080102</v>
      </c>
      <c r="B570" s="11" t="s">
        <v>287</v>
      </c>
      <c r="C570" s="54" t="s">
        <v>289</v>
      </c>
      <c r="D570" s="54"/>
      <c r="E570" s="53"/>
    </row>
    <row r="571" spans="1:5" ht="20.25" customHeight="1">
      <c r="A571" s="22">
        <v>2080103</v>
      </c>
      <c r="B571" s="11" t="s">
        <v>288</v>
      </c>
      <c r="C571" s="54" t="s">
        <v>289</v>
      </c>
      <c r="D571" s="54"/>
      <c r="E571" s="53"/>
    </row>
    <row r="572" spans="1:5" ht="20.25" customHeight="1">
      <c r="A572" s="22">
        <v>2080104</v>
      </c>
      <c r="B572" s="11" t="s">
        <v>670</v>
      </c>
      <c r="C572" s="54" t="s">
        <v>289</v>
      </c>
      <c r="D572" s="54"/>
      <c r="E572" s="53"/>
    </row>
    <row r="573" spans="1:5" ht="20.25" customHeight="1">
      <c r="A573" s="22">
        <v>2080105</v>
      </c>
      <c r="B573" s="11" t="s">
        <v>671</v>
      </c>
      <c r="C573" s="54" t="s">
        <v>289</v>
      </c>
      <c r="D573" s="54"/>
      <c r="E573" s="53"/>
    </row>
    <row r="574" spans="1:5" ht="20.25" customHeight="1">
      <c r="A574" s="22">
        <v>2080106</v>
      </c>
      <c r="B574" s="11" t="s">
        <v>672</v>
      </c>
      <c r="C574" s="54" t="s">
        <v>289</v>
      </c>
      <c r="D574" s="54"/>
      <c r="E574" s="53"/>
    </row>
    <row r="575" spans="1:5" ht="20.25" customHeight="1">
      <c r="A575" s="22">
        <v>2080107</v>
      </c>
      <c r="B575" s="11" t="s">
        <v>673</v>
      </c>
      <c r="C575" s="54" t="s">
        <v>289</v>
      </c>
      <c r="D575" s="54"/>
      <c r="E575" s="53"/>
    </row>
    <row r="576" spans="1:5" ht="20.25" customHeight="1">
      <c r="A576" s="22">
        <v>2080108</v>
      </c>
      <c r="B576" s="11" t="s">
        <v>329</v>
      </c>
      <c r="C576" s="54" t="s">
        <v>289</v>
      </c>
      <c r="D576" s="54"/>
      <c r="E576" s="53"/>
    </row>
    <row r="577" spans="1:5" ht="20.25" customHeight="1">
      <c r="A577" s="22">
        <v>2080109</v>
      </c>
      <c r="B577" s="11" t="s">
        <v>674</v>
      </c>
      <c r="C577" s="54">
        <v>837</v>
      </c>
      <c r="D577" s="54">
        <v>832</v>
      </c>
      <c r="E577" s="53">
        <f>D577-C577</f>
        <v>-5</v>
      </c>
    </row>
    <row r="578" spans="1:5" ht="20.25" customHeight="1">
      <c r="A578" s="22">
        <v>2080110</v>
      </c>
      <c r="B578" s="11" t="s">
        <v>675</v>
      </c>
      <c r="C578" s="54" t="s">
        <v>289</v>
      </c>
      <c r="D578" s="54"/>
      <c r="E578" s="53"/>
    </row>
    <row r="579" spans="1:5" ht="20.25" customHeight="1">
      <c r="A579" s="22">
        <v>2080111</v>
      </c>
      <c r="B579" s="11" t="s">
        <v>676</v>
      </c>
      <c r="C579" s="54" t="s">
        <v>289</v>
      </c>
      <c r="D579" s="54"/>
      <c r="E579" s="53"/>
    </row>
    <row r="580" spans="1:5" ht="20.25" customHeight="1">
      <c r="A580" s="22">
        <v>2080112</v>
      </c>
      <c r="B580" s="11" t="s">
        <v>677</v>
      </c>
      <c r="C580" s="54">
        <v>19</v>
      </c>
      <c r="D580" s="54">
        <v>19</v>
      </c>
      <c r="E580" s="53"/>
    </row>
    <row r="581" spans="1:5" ht="20.25" customHeight="1">
      <c r="A581" s="22">
        <v>2080199</v>
      </c>
      <c r="B581" s="11" t="s">
        <v>678</v>
      </c>
      <c r="C581" s="54">
        <v>123</v>
      </c>
      <c r="D581" s="54">
        <v>123</v>
      </c>
      <c r="E581" s="53"/>
    </row>
    <row r="582" spans="1:5" ht="20.25" customHeight="1">
      <c r="A582" s="22">
        <v>20802</v>
      </c>
      <c r="B582" s="8" t="s">
        <v>679</v>
      </c>
      <c r="C582" s="54">
        <v>1149</v>
      </c>
      <c r="D582" s="54">
        <v>1143</v>
      </c>
      <c r="E582" s="53">
        <f>D582-C582</f>
        <v>-6</v>
      </c>
    </row>
    <row r="583" spans="1:5" ht="20.25" customHeight="1">
      <c r="A583" s="22">
        <v>2080201</v>
      </c>
      <c r="B583" s="11" t="s">
        <v>286</v>
      </c>
      <c r="C583" s="54">
        <v>848</v>
      </c>
      <c r="D583" s="54">
        <v>842</v>
      </c>
      <c r="E583" s="53">
        <f>D583-C583</f>
        <v>-6</v>
      </c>
    </row>
    <row r="584" spans="1:5" ht="20.25" customHeight="1">
      <c r="A584" s="22">
        <v>2080202</v>
      </c>
      <c r="B584" s="11" t="s">
        <v>287</v>
      </c>
      <c r="C584" s="54">
        <v>26</v>
      </c>
      <c r="D584" s="54">
        <v>26</v>
      </c>
      <c r="E584" s="53"/>
    </row>
    <row r="585" spans="1:5" ht="20.25" customHeight="1">
      <c r="A585" s="22">
        <v>2080203</v>
      </c>
      <c r="B585" s="11" t="s">
        <v>288</v>
      </c>
      <c r="C585" s="54" t="s">
        <v>289</v>
      </c>
      <c r="D585" s="54"/>
      <c r="E585" s="53"/>
    </row>
    <row r="586" spans="1:5" ht="20.25" customHeight="1">
      <c r="A586" s="22">
        <v>2080206</v>
      </c>
      <c r="B586" s="11" t="s">
        <v>680</v>
      </c>
      <c r="C586" s="54" t="s">
        <v>289</v>
      </c>
      <c r="D586" s="54"/>
      <c r="E586" s="53"/>
    </row>
    <row r="587" spans="1:5" ht="20.25" customHeight="1">
      <c r="A587" s="22">
        <v>2080207</v>
      </c>
      <c r="B587" s="11" t="s">
        <v>681</v>
      </c>
      <c r="C587" s="54">
        <v>16</v>
      </c>
      <c r="D587" s="54">
        <v>16</v>
      </c>
      <c r="E587" s="53"/>
    </row>
    <row r="588" spans="1:5" ht="20.25" customHeight="1">
      <c r="A588" s="22">
        <v>2080208</v>
      </c>
      <c r="B588" s="11" t="s">
        <v>682</v>
      </c>
      <c r="C588" s="54">
        <v>3</v>
      </c>
      <c r="D588" s="54">
        <v>3</v>
      </c>
      <c r="E588" s="53"/>
    </row>
    <row r="589" spans="1:5" ht="20.25" customHeight="1">
      <c r="A589" s="22">
        <v>2080299</v>
      </c>
      <c r="B589" s="11" t="s">
        <v>683</v>
      </c>
      <c r="C589" s="54">
        <v>257</v>
      </c>
      <c r="D589" s="54">
        <v>257</v>
      </c>
      <c r="E589" s="53"/>
    </row>
    <row r="590" spans="1:5" ht="20.25" customHeight="1">
      <c r="A590" s="22">
        <v>20804</v>
      </c>
      <c r="B590" s="8" t="s">
        <v>684</v>
      </c>
      <c r="C590" s="54" t="s">
        <v>289</v>
      </c>
      <c r="D590" s="54"/>
      <c r="E590" s="53"/>
    </row>
    <row r="591" spans="1:5" ht="20.25" customHeight="1">
      <c r="A591" s="22">
        <v>2080402</v>
      </c>
      <c r="B591" s="11" t="s">
        <v>685</v>
      </c>
      <c r="C591" s="54" t="s">
        <v>289</v>
      </c>
      <c r="D591" s="54"/>
      <c r="E591" s="53"/>
    </row>
    <row r="592" spans="1:5" ht="20.25" customHeight="1">
      <c r="A592" s="22">
        <v>20805</v>
      </c>
      <c r="B592" s="8" t="s">
        <v>686</v>
      </c>
      <c r="C592" s="54">
        <v>17029</v>
      </c>
      <c r="D592" s="54">
        <v>17029</v>
      </c>
      <c r="E592" s="53"/>
    </row>
    <row r="593" spans="1:5" ht="20.25" customHeight="1">
      <c r="A593" s="22">
        <v>2080501</v>
      </c>
      <c r="B593" s="11" t="s">
        <v>687</v>
      </c>
      <c r="C593" s="54">
        <v>1382</v>
      </c>
      <c r="D593" s="54">
        <v>1382</v>
      </c>
      <c r="E593" s="53"/>
    </row>
    <row r="594" spans="1:5" ht="20.25" customHeight="1">
      <c r="A594" s="22">
        <v>2080502</v>
      </c>
      <c r="B594" s="11" t="s">
        <v>688</v>
      </c>
      <c r="C594" s="54">
        <v>173</v>
      </c>
      <c r="D594" s="54">
        <v>173</v>
      </c>
      <c r="E594" s="53"/>
    </row>
    <row r="595" spans="1:5" ht="20.25" customHeight="1">
      <c r="A595" s="22">
        <v>2080503</v>
      </c>
      <c r="B595" s="11" t="s">
        <v>689</v>
      </c>
      <c r="C595" s="54" t="s">
        <v>289</v>
      </c>
      <c r="D595" s="54"/>
      <c r="E595" s="53"/>
    </row>
    <row r="596" spans="1:5" ht="20.25" customHeight="1">
      <c r="A596" s="22">
        <v>2080505</v>
      </c>
      <c r="B596" s="11" t="s">
        <v>690</v>
      </c>
      <c r="C596" s="54">
        <v>1061</v>
      </c>
      <c r="D596" s="54">
        <v>1061</v>
      </c>
      <c r="E596" s="53"/>
    </row>
    <row r="597" spans="1:5" ht="20.25" customHeight="1">
      <c r="A597" s="22">
        <v>2080506</v>
      </c>
      <c r="B597" s="11" t="s">
        <v>691</v>
      </c>
      <c r="C597" s="54">
        <v>9</v>
      </c>
      <c r="D597" s="54">
        <v>9</v>
      </c>
      <c r="E597" s="53"/>
    </row>
    <row r="598" spans="1:5" ht="20.25" customHeight="1">
      <c r="A598" s="22">
        <v>2080507</v>
      </c>
      <c r="B598" s="11" t="s">
        <v>692</v>
      </c>
      <c r="C598" s="54">
        <v>14353</v>
      </c>
      <c r="D598" s="54">
        <v>14353</v>
      </c>
      <c r="E598" s="53"/>
    </row>
    <row r="599" spans="1:5" ht="20.25" customHeight="1">
      <c r="A599" s="22">
        <v>2080599</v>
      </c>
      <c r="B599" s="11" t="s">
        <v>693</v>
      </c>
      <c r="C599" s="54">
        <v>53</v>
      </c>
      <c r="D599" s="54">
        <v>53</v>
      </c>
      <c r="E599" s="53"/>
    </row>
    <row r="600" spans="1:5" ht="20.25" customHeight="1">
      <c r="A600" s="22">
        <v>20806</v>
      </c>
      <c r="B600" s="8" t="s">
        <v>694</v>
      </c>
      <c r="C600" s="54">
        <v>292</v>
      </c>
      <c r="D600" s="54">
        <v>292</v>
      </c>
      <c r="E600" s="53"/>
    </row>
    <row r="601" spans="1:5" ht="20.25" customHeight="1">
      <c r="A601" s="22">
        <v>2080601</v>
      </c>
      <c r="B601" s="11" t="s">
        <v>695</v>
      </c>
      <c r="C601" s="54" t="s">
        <v>289</v>
      </c>
      <c r="D601" s="54"/>
      <c r="E601" s="53"/>
    </row>
    <row r="602" spans="1:5" ht="20.25" customHeight="1">
      <c r="A602" s="22">
        <v>2080602</v>
      </c>
      <c r="B602" s="11" t="s">
        <v>696</v>
      </c>
      <c r="C602" s="54" t="s">
        <v>289</v>
      </c>
      <c r="D602" s="54"/>
      <c r="E602" s="53"/>
    </row>
    <row r="603" spans="1:5" ht="20.25" customHeight="1">
      <c r="A603" s="22">
        <v>2080699</v>
      </c>
      <c r="B603" s="11" t="s">
        <v>697</v>
      </c>
      <c r="C603" s="54">
        <v>292</v>
      </c>
      <c r="D603" s="54">
        <v>292</v>
      </c>
      <c r="E603" s="53"/>
    </row>
    <row r="604" spans="1:5" ht="20.25" customHeight="1">
      <c r="A604" s="22">
        <v>20807</v>
      </c>
      <c r="B604" s="8" t="s">
        <v>698</v>
      </c>
      <c r="C604" s="54">
        <v>3780</v>
      </c>
      <c r="D604" s="54">
        <v>3780</v>
      </c>
      <c r="E604" s="53"/>
    </row>
    <row r="605" spans="1:5" ht="20.25" customHeight="1">
      <c r="A605" s="22">
        <v>2080701</v>
      </c>
      <c r="B605" s="11" t="s">
        <v>699</v>
      </c>
      <c r="C605" s="54">
        <v>376</v>
      </c>
      <c r="D605" s="54">
        <v>376</v>
      </c>
      <c r="E605" s="53"/>
    </row>
    <row r="606" spans="1:5" ht="20.25" customHeight="1">
      <c r="A606" s="22">
        <v>2080702</v>
      </c>
      <c r="B606" s="11" t="s">
        <v>700</v>
      </c>
      <c r="C606" s="54">
        <v>624</v>
      </c>
      <c r="D606" s="54">
        <v>624</v>
      </c>
      <c r="E606" s="53"/>
    </row>
    <row r="607" spans="1:5" ht="20.25" customHeight="1">
      <c r="A607" s="22">
        <v>2080704</v>
      </c>
      <c r="B607" s="11" t="s">
        <v>701</v>
      </c>
      <c r="C607" s="54">
        <v>1839</v>
      </c>
      <c r="D607" s="54">
        <v>1839</v>
      </c>
      <c r="E607" s="53"/>
    </row>
    <row r="608" spans="1:5" ht="20.25" customHeight="1">
      <c r="A608" s="22">
        <v>2080705</v>
      </c>
      <c r="B608" s="11" t="s">
        <v>702</v>
      </c>
      <c r="C608" s="54">
        <v>159</v>
      </c>
      <c r="D608" s="54">
        <v>159</v>
      </c>
      <c r="E608" s="53"/>
    </row>
    <row r="609" spans="1:5" ht="20.25" customHeight="1">
      <c r="A609" s="22">
        <v>2080709</v>
      </c>
      <c r="B609" s="11" t="s">
        <v>703</v>
      </c>
      <c r="C609" s="54" t="s">
        <v>289</v>
      </c>
      <c r="D609" s="54"/>
      <c r="E609" s="53"/>
    </row>
    <row r="610" spans="1:5" ht="20.25" customHeight="1">
      <c r="A610" s="22">
        <v>2080711</v>
      </c>
      <c r="B610" s="11" t="s">
        <v>704</v>
      </c>
      <c r="C610" s="54" t="s">
        <v>289</v>
      </c>
      <c r="D610" s="54"/>
      <c r="E610" s="53"/>
    </row>
    <row r="611" spans="1:5" ht="20.25" customHeight="1">
      <c r="A611" s="22">
        <v>2080712</v>
      </c>
      <c r="B611" s="11" t="s">
        <v>705</v>
      </c>
      <c r="C611" s="54">
        <v>247</v>
      </c>
      <c r="D611" s="54">
        <v>247</v>
      </c>
      <c r="E611" s="53"/>
    </row>
    <row r="612" spans="1:5" ht="20.25" customHeight="1">
      <c r="A612" s="22">
        <v>2080713</v>
      </c>
      <c r="B612" s="11" t="s">
        <v>706</v>
      </c>
      <c r="C612" s="54">
        <v>208</v>
      </c>
      <c r="D612" s="54">
        <v>208</v>
      </c>
      <c r="E612" s="53"/>
    </row>
    <row r="613" spans="1:5" ht="20.25" customHeight="1">
      <c r="A613" s="22">
        <v>2080799</v>
      </c>
      <c r="B613" s="11" t="s">
        <v>707</v>
      </c>
      <c r="C613" s="54">
        <v>327</v>
      </c>
      <c r="D613" s="54">
        <v>327</v>
      </c>
      <c r="E613" s="53"/>
    </row>
    <row r="614" spans="1:5" ht="20.25" customHeight="1">
      <c r="A614" s="22">
        <v>20808</v>
      </c>
      <c r="B614" s="8" t="s">
        <v>708</v>
      </c>
      <c r="C614" s="54">
        <v>2421</v>
      </c>
      <c r="D614" s="54">
        <v>2421</v>
      </c>
      <c r="E614" s="53"/>
    </row>
    <row r="615" spans="1:5" ht="20.25" customHeight="1">
      <c r="A615" s="22">
        <v>2080801</v>
      </c>
      <c r="B615" s="11" t="s">
        <v>709</v>
      </c>
      <c r="C615" s="54">
        <v>1455</v>
      </c>
      <c r="D615" s="54">
        <v>1455</v>
      </c>
      <c r="E615" s="53"/>
    </row>
    <row r="616" spans="1:5" ht="20.25" customHeight="1">
      <c r="A616" s="22">
        <v>2080802</v>
      </c>
      <c r="B616" s="11" t="s">
        <v>710</v>
      </c>
      <c r="C616" s="54" t="s">
        <v>289</v>
      </c>
      <c r="D616" s="54"/>
      <c r="E616" s="53"/>
    </row>
    <row r="617" spans="1:5" ht="20.25" customHeight="1">
      <c r="A617" s="22">
        <v>2080803</v>
      </c>
      <c r="B617" s="11" t="s">
        <v>711</v>
      </c>
      <c r="C617" s="54" t="s">
        <v>289</v>
      </c>
      <c r="D617" s="54"/>
      <c r="E617" s="53"/>
    </row>
    <row r="618" spans="1:5" ht="20.25" customHeight="1">
      <c r="A618" s="22">
        <v>2080804</v>
      </c>
      <c r="B618" s="11" t="s">
        <v>712</v>
      </c>
      <c r="C618" s="54">
        <v>282</v>
      </c>
      <c r="D618" s="54">
        <v>282</v>
      </c>
      <c r="E618" s="53"/>
    </row>
    <row r="619" spans="1:5" ht="20.25" customHeight="1">
      <c r="A619" s="22">
        <v>2080805</v>
      </c>
      <c r="B619" s="11" t="s">
        <v>713</v>
      </c>
      <c r="C619" s="54" t="s">
        <v>289</v>
      </c>
      <c r="D619" s="54"/>
      <c r="E619" s="53"/>
    </row>
    <row r="620" spans="1:5" ht="20.25" customHeight="1">
      <c r="A620" s="22">
        <v>2080806</v>
      </c>
      <c r="B620" s="11" t="s">
        <v>714</v>
      </c>
      <c r="C620" s="54" t="s">
        <v>289</v>
      </c>
      <c r="D620" s="54"/>
      <c r="E620" s="53"/>
    </row>
    <row r="621" spans="1:5" ht="20.25" customHeight="1">
      <c r="A621" s="22">
        <v>2080899</v>
      </c>
      <c r="B621" s="11" t="s">
        <v>715</v>
      </c>
      <c r="C621" s="54">
        <v>685</v>
      </c>
      <c r="D621" s="54">
        <v>685</v>
      </c>
      <c r="E621" s="53"/>
    </row>
    <row r="622" spans="1:5" ht="20.25" customHeight="1">
      <c r="A622" s="22">
        <v>20809</v>
      </c>
      <c r="B622" s="8" t="s">
        <v>716</v>
      </c>
      <c r="C622" s="54">
        <v>3298</v>
      </c>
      <c r="D622" s="54">
        <v>3298</v>
      </c>
      <c r="E622" s="53"/>
    </row>
    <row r="623" spans="1:5" ht="20.25" customHeight="1">
      <c r="A623" s="22">
        <v>2080901</v>
      </c>
      <c r="B623" s="11" t="s">
        <v>717</v>
      </c>
      <c r="C623" s="54">
        <v>23</v>
      </c>
      <c r="D623" s="54">
        <v>23</v>
      </c>
      <c r="E623" s="53"/>
    </row>
    <row r="624" spans="1:5" ht="20.25" customHeight="1">
      <c r="A624" s="22">
        <v>2080902</v>
      </c>
      <c r="B624" s="11" t="s">
        <v>718</v>
      </c>
      <c r="C624" s="54">
        <v>1869</v>
      </c>
      <c r="D624" s="54">
        <v>1869</v>
      </c>
      <c r="E624" s="53"/>
    </row>
    <row r="625" spans="1:5" ht="20.25" customHeight="1">
      <c r="A625" s="22">
        <v>2080903</v>
      </c>
      <c r="B625" s="11" t="s">
        <v>719</v>
      </c>
      <c r="C625" s="54">
        <v>929</v>
      </c>
      <c r="D625" s="54">
        <v>929</v>
      </c>
      <c r="E625" s="53"/>
    </row>
    <row r="626" spans="1:5" ht="20.25" customHeight="1">
      <c r="A626" s="22">
        <v>2080904</v>
      </c>
      <c r="B626" s="11" t="s">
        <v>720</v>
      </c>
      <c r="C626" s="54" t="s">
        <v>289</v>
      </c>
      <c r="D626" s="54"/>
      <c r="E626" s="53"/>
    </row>
    <row r="627" spans="1:5" ht="20.25" customHeight="1">
      <c r="A627" s="22">
        <v>2080905</v>
      </c>
      <c r="B627" s="11" t="s">
        <v>721</v>
      </c>
      <c r="C627" s="54">
        <v>476</v>
      </c>
      <c r="D627" s="54">
        <v>476</v>
      </c>
      <c r="E627" s="53"/>
    </row>
    <row r="628" spans="1:5" ht="20.25" customHeight="1">
      <c r="A628" s="22">
        <v>2080999</v>
      </c>
      <c r="B628" s="11" t="s">
        <v>722</v>
      </c>
      <c r="C628" s="54" t="s">
        <v>289</v>
      </c>
      <c r="D628" s="54"/>
      <c r="E628" s="53"/>
    </row>
    <row r="629" spans="1:5" ht="20.25" customHeight="1">
      <c r="A629" s="22">
        <v>20810</v>
      </c>
      <c r="B629" s="8" t="s">
        <v>723</v>
      </c>
      <c r="C629" s="54">
        <v>347</v>
      </c>
      <c r="D629" s="54">
        <v>347</v>
      </c>
      <c r="E629" s="53"/>
    </row>
    <row r="630" spans="1:5" ht="20.25" customHeight="1">
      <c r="A630" s="22">
        <v>2081001</v>
      </c>
      <c r="B630" s="11" t="s">
        <v>724</v>
      </c>
      <c r="C630" s="54">
        <v>156</v>
      </c>
      <c r="D630" s="54">
        <v>156</v>
      </c>
      <c r="E630" s="53"/>
    </row>
    <row r="631" spans="1:5" ht="20.25" customHeight="1">
      <c r="A631" s="22">
        <v>2081002</v>
      </c>
      <c r="B631" s="11" t="s">
        <v>725</v>
      </c>
      <c r="C631" s="54">
        <v>23</v>
      </c>
      <c r="D631" s="54">
        <v>23</v>
      </c>
      <c r="E631" s="53"/>
    </row>
    <row r="632" spans="1:5" ht="20.25" customHeight="1">
      <c r="A632" s="22">
        <v>2081003</v>
      </c>
      <c r="B632" s="11" t="s">
        <v>726</v>
      </c>
      <c r="C632" s="54" t="s">
        <v>289</v>
      </c>
      <c r="D632" s="54"/>
      <c r="E632" s="53"/>
    </row>
    <row r="633" spans="1:5" ht="20.25" customHeight="1">
      <c r="A633" s="22">
        <v>2081004</v>
      </c>
      <c r="B633" s="11" t="s">
        <v>727</v>
      </c>
      <c r="C633" s="54">
        <v>168</v>
      </c>
      <c r="D633" s="54">
        <v>168</v>
      </c>
      <c r="E633" s="53"/>
    </row>
    <row r="634" spans="1:5" ht="20.25" customHeight="1">
      <c r="A634" s="22">
        <v>2081005</v>
      </c>
      <c r="B634" s="11" t="s">
        <v>728</v>
      </c>
      <c r="C634" s="54" t="s">
        <v>289</v>
      </c>
      <c r="D634" s="54"/>
      <c r="E634" s="53"/>
    </row>
    <row r="635" spans="1:5" ht="20.25" customHeight="1">
      <c r="A635" s="22">
        <v>2081006</v>
      </c>
      <c r="B635" s="11" t="s">
        <v>729</v>
      </c>
      <c r="C635" s="54" t="s">
        <v>289</v>
      </c>
      <c r="D635" s="54"/>
      <c r="E635" s="53"/>
    </row>
    <row r="636" spans="1:5" ht="20.25" customHeight="1">
      <c r="A636" s="22">
        <v>2081099</v>
      </c>
      <c r="B636" s="11" t="s">
        <v>730</v>
      </c>
      <c r="C636" s="54" t="s">
        <v>289</v>
      </c>
      <c r="D636" s="54"/>
      <c r="E636" s="53"/>
    </row>
    <row r="637" spans="1:5" ht="20.25" customHeight="1">
      <c r="A637" s="22">
        <v>20811</v>
      </c>
      <c r="B637" s="8" t="s">
        <v>731</v>
      </c>
      <c r="C637" s="54">
        <v>1348</v>
      </c>
      <c r="D637" s="54">
        <v>1345</v>
      </c>
      <c r="E637" s="53">
        <f>D637-C637</f>
        <v>-3</v>
      </c>
    </row>
    <row r="638" spans="1:5" ht="20.25" customHeight="1">
      <c r="A638" s="22">
        <v>2081101</v>
      </c>
      <c r="B638" s="11" t="s">
        <v>286</v>
      </c>
      <c r="C638" s="54">
        <v>224</v>
      </c>
      <c r="D638" s="54">
        <v>221</v>
      </c>
      <c r="E638" s="53">
        <f>D638-C638</f>
        <v>-3</v>
      </c>
    </row>
    <row r="639" spans="1:5" ht="20.25" customHeight="1">
      <c r="A639" s="22">
        <v>2081102</v>
      </c>
      <c r="B639" s="11" t="s">
        <v>287</v>
      </c>
      <c r="C639" s="54">
        <v>5</v>
      </c>
      <c r="D639" s="54">
        <v>5</v>
      </c>
      <c r="E639" s="53"/>
    </row>
    <row r="640" spans="1:5" ht="20.25" customHeight="1">
      <c r="A640" s="22">
        <v>2081103</v>
      </c>
      <c r="B640" s="11" t="s">
        <v>288</v>
      </c>
      <c r="C640" s="54" t="s">
        <v>289</v>
      </c>
      <c r="D640" s="54"/>
      <c r="E640" s="53"/>
    </row>
    <row r="641" spans="1:5" ht="20.25" customHeight="1">
      <c r="A641" s="22">
        <v>2081104</v>
      </c>
      <c r="B641" s="11" t="s">
        <v>732</v>
      </c>
      <c r="C641" s="54">
        <v>143</v>
      </c>
      <c r="D641" s="54">
        <v>143</v>
      </c>
      <c r="E641" s="53"/>
    </row>
    <row r="642" spans="1:5" ht="20.25" customHeight="1">
      <c r="A642" s="22">
        <v>2081105</v>
      </c>
      <c r="B642" s="11" t="s">
        <v>733</v>
      </c>
      <c r="C642" s="54">
        <v>312</v>
      </c>
      <c r="D642" s="54">
        <v>312</v>
      </c>
      <c r="E642" s="53"/>
    </row>
    <row r="643" spans="1:5" ht="20.25" customHeight="1">
      <c r="A643" s="22">
        <v>2081106</v>
      </c>
      <c r="B643" s="11" t="s">
        <v>734</v>
      </c>
      <c r="C643" s="54">
        <v>111</v>
      </c>
      <c r="D643" s="54">
        <v>111</v>
      </c>
      <c r="E643" s="53"/>
    </row>
    <row r="644" spans="1:5" ht="20.25" customHeight="1">
      <c r="A644" s="22">
        <v>2081107</v>
      </c>
      <c r="B644" s="11" t="s">
        <v>735</v>
      </c>
      <c r="C644" s="54" t="s">
        <v>289</v>
      </c>
      <c r="D644" s="54"/>
      <c r="E644" s="53"/>
    </row>
    <row r="645" spans="1:5" ht="20.25" customHeight="1">
      <c r="A645" s="22">
        <v>2081199</v>
      </c>
      <c r="B645" s="11" t="s">
        <v>736</v>
      </c>
      <c r="C645" s="54">
        <v>551</v>
      </c>
      <c r="D645" s="54">
        <v>551</v>
      </c>
      <c r="E645" s="53"/>
    </row>
    <row r="646" spans="1:5" ht="20.25" customHeight="1">
      <c r="A646" s="22">
        <v>20816</v>
      </c>
      <c r="B646" s="8" t="s">
        <v>737</v>
      </c>
      <c r="C646" s="54">
        <v>18</v>
      </c>
      <c r="D646" s="54">
        <v>18</v>
      </c>
      <c r="E646" s="53"/>
    </row>
    <row r="647" spans="1:5" ht="20.25" customHeight="1">
      <c r="A647" s="22">
        <v>2081601</v>
      </c>
      <c r="B647" s="11" t="s">
        <v>286</v>
      </c>
      <c r="C647" s="54">
        <v>10</v>
      </c>
      <c r="D647" s="54">
        <v>10</v>
      </c>
      <c r="E647" s="53"/>
    </row>
    <row r="648" spans="1:5" ht="20.25" customHeight="1">
      <c r="A648" s="22">
        <v>2081602</v>
      </c>
      <c r="B648" s="11" t="s">
        <v>287</v>
      </c>
      <c r="C648" s="54" t="s">
        <v>289</v>
      </c>
      <c r="D648" s="54"/>
      <c r="E648" s="53"/>
    </row>
    <row r="649" spans="1:5" ht="20.25" customHeight="1">
      <c r="A649" s="22">
        <v>2081603</v>
      </c>
      <c r="B649" s="11" t="s">
        <v>288</v>
      </c>
      <c r="C649" s="54" t="s">
        <v>289</v>
      </c>
      <c r="D649" s="54"/>
      <c r="E649" s="53"/>
    </row>
    <row r="650" spans="1:5" ht="20.25" customHeight="1">
      <c r="A650" s="22">
        <v>2081699</v>
      </c>
      <c r="B650" s="11" t="s">
        <v>738</v>
      </c>
      <c r="C650" s="54">
        <v>9</v>
      </c>
      <c r="D650" s="54">
        <v>9</v>
      </c>
      <c r="E650" s="53"/>
    </row>
    <row r="651" spans="1:5" ht="20.25" customHeight="1">
      <c r="A651" s="22">
        <v>20819</v>
      </c>
      <c r="B651" s="8" t="s">
        <v>739</v>
      </c>
      <c r="C651" s="54">
        <v>0</v>
      </c>
      <c r="D651" s="54">
        <v>0</v>
      </c>
      <c r="E651" s="53"/>
    </row>
    <row r="652" spans="1:5" ht="20.25" customHeight="1">
      <c r="A652" s="22">
        <v>2081901</v>
      </c>
      <c r="B652" s="11" t="s">
        <v>740</v>
      </c>
      <c r="C652" s="54" t="s">
        <v>289</v>
      </c>
      <c r="D652" s="54"/>
      <c r="E652" s="53"/>
    </row>
    <row r="653" spans="1:5" ht="20.25" customHeight="1">
      <c r="A653" s="22">
        <v>2081902</v>
      </c>
      <c r="B653" s="11" t="s">
        <v>741</v>
      </c>
      <c r="C653" s="54" t="s">
        <v>289</v>
      </c>
      <c r="D653" s="54"/>
      <c r="E653" s="53"/>
    </row>
    <row r="654" spans="1:5" ht="20.25" customHeight="1">
      <c r="A654" s="22">
        <v>20820</v>
      </c>
      <c r="B654" s="8" t="s">
        <v>742</v>
      </c>
      <c r="C654" s="54">
        <v>422</v>
      </c>
      <c r="D654" s="54">
        <v>422</v>
      </c>
      <c r="E654" s="53"/>
    </row>
    <row r="655" spans="1:5" ht="20.25" customHeight="1">
      <c r="A655" s="22">
        <v>2082001</v>
      </c>
      <c r="B655" s="11" t="s">
        <v>743</v>
      </c>
      <c r="C655" s="54">
        <v>49</v>
      </c>
      <c r="D655" s="54">
        <v>49</v>
      </c>
      <c r="E655" s="53"/>
    </row>
    <row r="656" spans="1:5" ht="20.25" customHeight="1">
      <c r="A656" s="22">
        <v>2082002</v>
      </c>
      <c r="B656" s="11" t="s">
        <v>744</v>
      </c>
      <c r="C656" s="54">
        <v>372</v>
      </c>
      <c r="D656" s="54">
        <v>372</v>
      </c>
      <c r="E656" s="53"/>
    </row>
    <row r="657" spans="1:5" ht="20.25" customHeight="1">
      <c r="A657" s="22">
        <v>20821</v>
      </c>
      <c r="B657" s="8" t="s">
        <v>745</v>
      </c>
      <c r="C657" s="54">
        <v>0</v>
      </c>
      <c r="D657" s="54">
        <v>0</v>
      </c>
      <c r="E657" s="53"/>
    </row>
    <row r="658" spans="1:5" ht="20.25" customHeight="1">
      <c r="A658" s="22">
        <v>2082101</v>
      </c>
      <c r="B658" s="11" t="s">
        <v>746</v>
      </c>
      <c r="C658" s="54" t="s">
        <v>289</v>
      </c>
      <c r="D658" s="54"/>
      <c r="E658" s="53"/>
    </row>
    <row r="659" spans="1:5" ht="20.25" customHeight="1">
      <c r="A659" s="22">
        <v>2082102</v>
      </c>
      <c r="B659" s="11" t="s">
        <v>747</v>
      </c>
      <c r="C659" s="54" t="s">
        <v>289</v>
      </c>
      <c r="D659" s="54"/>
      <c r="E659" s="53"/>
    </row>
    <row r="660" spans="1:5" ht="20.25" customHeight="1">
      <c r="A660" s="22">
        <v>20824</v>
      </c>
      <c r="B660" s="8" t="s">
        <v>748</v>
      </c>
      <c r="C660" s="54">
        <v>0</v>
      </c>
      <c r="D660" s="54">
        <v>0</v>
      </c>
      <c r="E660" s="53"/>
    </row>
    <row r="661" spans="1:5" ht="20.25" customHeight="1">
      <c r="A661" s="22">
        <v>2082401</v>
      </c>
      <c r="B661" s="11" t="s">
        <v>749</v>
      </c>
      <c r="C661" s="54" t="s">
        <v>289</v>
      </c>
      <c r="D661" s="54"/>
      <c r="E661" s="53"/>
    </row>
    <row r="662" spans="1:5" ht="20.25" customHeight="1">
      <c r="A662" s="22">
        <v>2082402</v>
      </c>
      <c r="B662" s="11" t="s">
        <v>750</v>
      </c>
      <c r="C662" s="54" t="s">
        <v>289</v>
      </c>
      <c r="D662" s="54"/>
      <c r="E662" s="53"/>
    </row>
    <row r="663" spans="1:5" ht="20.25" customHeight="1">
      <c r="A663" s="22">
        <v>20825</v>
      </c>
      <c r="B663" s="8" t="s">
        <v>751</v>
      </c>
      <c r="C663" s="54">
        <v>0</v>
      </c>
      <c r="D663" s="54">
        <v>0</v>
      </c>
      <c r="E663" s="53"/>
    </row>
    <row r="664" spans="1:5" ht="20.25" customHeight="1">
      <c r="A664" s="22">
        <v>2082501</v>
      </c>
      <c r="B664" s="11" t="s">
        <v>752</v>
      </c>
      <c r="C664" s="54" t="s">
        <v>289</v>
      </c>
      <c r="D664" s="54"/>
      <c r="E664" s="53"/>
    </row>
    <row r="665" spans="1:5" ht="20.25" customHeight="1">
      <c r="A665" s="22">
        <v>2082502</v>
      </c>
      <c r="B665" s="11" t="s">
        <v>753</v>
      </c>
      <c r="C665" s="54" t="s">
        <v>289</v>
      </c>
      <c r="D665" s="54"/>
      <c r="E665" s="53"/>
    </row>
    <row r="666" spans="1:5" ht="20.25" customHeight="1">
      <c r="A666" s="22">
        <v>20826</v>
      </c>
      <c r="B666" s="8" t="s">
        <v>754</v>
      </c>
      <c r="C666" s="54">
        <v>56721</v>
      </c>
      <c r="D666" s="54">
        <v>1260</v>
      </c>
      <c r="E666" s="53">
        <f>D666-C666</f>
        <v>-55461</v>
      </c>
    </row>
    <row r="667" spans="1:5" ht="20.25" customHeight="1">
      <c r="A667" s="22">
        <v>2082601</v>
      </c>
      <c r="B667" s="11" t="s">
        <v>755</v>
      </c>
      <c r="C667" s="54">
        <v>56721</v>
      </c>
      <c r="D667" s="54">
        <v>0</v>
      </c>
      <c r="E667" s="53">
        <f>D667-C667</f>
        <v>-56721</v>
      </c>
    </row>
    <row r="668" spans="1:5" ht="20.25" customHeight="1">
      <c r="A668" s="22">
        <v>2082602</v>
      </c>
      <c r="B668" s="11" t="s">
        <v>756</v>
      </c>
      <c r="C668" s="54" t="s">
        <v>289</v>
      </c>
      <c r="D668" s="54"/>
      <c r="E668" s="53"/>
    </row>
    <row r="669" spans="1:5" ht="20.25" customHeight="1">
      <c r="A669" s="22">
        <v>2082699</v>
      </c>
      <c r="B669" s="11" t="s">
        <v>757</v>
      </c>
      <c r="C669" s="54" t="s">
        <v>289</v>
      </c>
      <c r="D669" s="54"/>
      <c r="E669" s="53"/>
    </row>
    <row r="670" spans="1:5" ht="20.25" customHeight="1">
      <c r="A670" s="22">
        <v>20827</v>
      </c>
      <c r="B670" s="8" t="s">
        <v>758</v>
      </c>
      <c r="C670" s="54">
        <v>94</v>
      </c>
      <c r="D670" s="54">
        <v>94</v>
      </c>
      <c r="E670" s="53"/>
    </row>
    <row r="671" spans="1:5" ht="20.25" customHeight="1">
      <c r="A671" s="22">
        <v>2082701</v>
      </c>
      <c r="B671" s="11" t="s">
        <v>759</v>
      </c>
      <c r="C671" s="54" t="s">
        <v>289</v>
      </c>
      <c r="D671" s="54"/>
      <c r="E671" s="53"/>
    </row>
    <row r="672" spans="1:5" ht="20.25" customHeight="1">
      <c r="A672" s="22">
        <v>2082702</v>
      </c>
      <c r="B672" s="11" t="s">
        <v>760</v>
      </c>
      <c r="C672" s="54">
        <v>94</v>
      </c>
      <c r="D672" s="54">
        <v>94</v>
      </c>
      <c r="E672" s="53"/>
    </row>
    <row r="673" spans="1:5" ht="20.25" customHeight="1">
      <c r="A673" s="22">
        <v>2082703</v>
      </c>
      <c r="B673" s="11" t="s">
        <v>761</v>
      </c>
      <c r="C673" s="54" t="s">
        <v>289</v>
      </c>
      <c r="D673" s="54"/>
      <c r="E673" s="53"/>
    </row>
    <row r="674" spans="1:5" ht="20.25" customHeight="1">
      <c r="A674" s="22">
        <v>2082799</v>
      </c>
      <c r="B674" s="11" t="s">
        <v>762</v>
      </c>
      <c r="C674" s="54" t="s">
        <v>289</v>
      </c>
      <c r="D674" s="54"/>
      <c r="E674" s="53"/>
    </row>
    <row r="675" spans="1:5" ht="20.25" customHeight="1">
      <c r="A675" s="22">
        <v>20828</v>
      </c>
      <c r="B675" s="8" t="s">
        <v>763</v>
      </c>
      <c r="C675" s="54">
        <v>323</v>
      </c>
      <c r="D675" s="54">
        <v>319</v>
      </c>
      <c r="E675" s="53">
        <f>D675-C675</f>
        <v>-4</v>
      </c>
    </row>
    <row r="676" spans="1:5" ht="20.25" customHeight="1">
      <c r="A676" s="22">
        <v>2082801</v>
      </c>
      <c r="B676" s="11" t="s">
        <v>286</v>
      </c>
      <c r="C676" s="54">
        <v>149</v>
      </c>
      <c r="D676" s="54">
        <v>145</v>
      </c>
      <c r="E676" s="53">
        <f>D676-C676</f>
        <v>-4</v>
      </c>
    </row>
    <row r="677" spans="1:5" ht="20.25" customHeight="1">
      <c r="A677" s="22">
        <v>2082802</v>
      </c>
      <c r="B677" s="11" t="s">
        <v>287</v>
      </c>
      <c r="C677" s="54" t="s">
        <v>289</v>
      </c>
      <c r="D677" s="54"/>
      <c r="E677" s="53"/>
    </row>
    <row r="678" spans="1:5" ht="20.25" customHeight="1">
      <c r="A678" s="22">
        <v>2082803</v>
      </c>
      <c r="B678" s="11" t="s">
        <v>288</v>
      </c>
      <c r="C678" s="54" t="s">
        <v>289</v>
      </c>
      <c r="D678" s="54"/>
      <c r="E678" s="53"/>
    </row>
    <row r="679" spans="1:5" ht="20.25" customHeight="1">
      <c r="A679" s="22">
        <v>2082804</v>
      </c>
      <c r="B679" s="11" t="s">
        <v>764</v>
      </c>
      <c r="C679" s="54" t="s">
        <v>289</v>
      </c>
      <c r="D679" s="54"/>
      <c r="E679" s="53"/>
    </row>
    <row r="680" spans="1:5" ht="20.25" customHeight="1">
      <c r="A680" s="22">
        <v>2082805</v>
      </c>
      <c r="B680" s="11" t="s">
        <v>765</v>
      </c>
      <c r="C680" s="54" t="s">
        <v>289</v>
      </c>
      <c r="D680" s="54"/>
      <c r="E680" s="53"/>
    </row>
    <row r="681" spans="1:5" ht="20.25" customHeight="1">
      <c r="A681" s="22">
        <v>2082850</v>
      </c>
      <c r="B681" s="11" t="s">
        <v>296</v>
      </c>
      <c r="C681" s="54" t="s">
        <v>289</v>
      </c>
      <c r="D681" s="54"/>
      <c r="E681" s="53"/>
    </row>
    <row r="682" spans="1:5" ht="20.25" customHeight="1">
      <c r="A682" s="22">
        <v>2082899</v>
      </c>
      <c r="B682" s="11" t="s">
        <v>766</v>
      </c>
      <c r="C682" s="54">
        <v>174</v>
      </c>
      <c r="D682" s="54">
        <v>174</v>
      </c>
      <c r="E682" s="53"/>
    </row>
    <row r="683" spans="1:5" ht="20.25" customHeight="1">
      <c r="A683" s="22">
        <v>20830</v>
      </c>
      <c r="B683" s="8" t="s">
        <v>767</v>
      </c>
      <c r="C683" s="54">
        <v>0</v>
      </c>
      <c r="D683" s="54">
        <v>0</v>
      </c>
      <c r="E683" s="53"/>
    </row>
    <row r="684" spans="1:5" ht="20.25" customHeight="1">
      <c r="A684" s="22">
        <v>2083001</v>
      </c>
      <c r="B684" s="11" t="s">
        <v>768</v>
      </c>
      <c r="C684" s="54" t="s">
        <v>289</v>
      </c>
      <c r="D684" s="54"/>
      <c r="E684" s="53"/>
    </row>
    <row r="685" spans="1:5" ht="20.25" customHeight="1">
      <c r="A685" s="22">
        <v>2083099</v>
      </c>
      <c r="B685" s="11" t="s">
        <v>769</v>
      </c>
      <c r="C685" s="54" t="s">
        <v>289</v>
      </c>
      <c r="D685" s="54"/>
      <c r="E685" s="53"/>
    </row>
    <row r="686" spans="1:5" ht="20.25" customHeight="1">
      <c r="A686" s="22">
        <v>20899</v>
      </c>
      <c r="B686" s="8" t="s">
        <v>770</v>
      </c>
      <c r="C686" s="54">
        <v>3157</v>
      </c>
      <c r="D686" s="54">
        <v>3234</v>
      </c>
      <c r="E686" s="53">
        <f t="shared" ref="E686:E690" si="19">D686-C686</f>
        <v>77</v>
      </c>
    </row>
    <row r="687" spans="1:5" ht="20.25" customHeight="1">
      <c r="A687" s="22">
        <v>2089901</v>
      </c>
      <c r="B687" s="11" t="s">
        <v>771</v>
      </c>
      <c r="C687" s="54">
        <v>3157</v>
      </c>
      <c r="D687" s="54">
        <v>3234</v>
      </c>
      <c r="E687" s="53">
        <f t="shared" si="19"/>
        <v>77</v>
      </c>
    </row>
    <row r="688" spans="1:5" ht="20.25" customHeight="1">
      <c r="A688" s="22">
        <v>210</v>
      </c>
      <c r="B688" s="8" t="s">
        <v>772</v>
      </c>
      <c r="C688" s="54">
        <v>16934</v>
      </c>
      <c r="D688" s="54">
        <v>17337</v>
      </c>
      <c r="E688" s="53">
        <f t="shared" si="19"/>
        <v>403</v>
      </c>
    </row>
    <row r="689" spans="1:5" ht="20.25" customHeight="1">
      <c r="A689" s="22">
        <v>21001</v>
      </c>
      <c r="B689" s="8" t="s">
        <v>773</v>
      </c>
      <c r="C689" s="54">
        <v>1977</v>
      </c>
      <c r="D689" s="54">
        <v>1971</v>
      </c>
      <c r="E689" s="53">
        <f t="shared" si="19"/>
        <v>-6</v>
      </c>
    </row>
    <row r="690" spans="1:5" ht="20.25" customHeight="1">
      <c r="A690" s="22">
        <v>2100101</v>
      </c>
      <c r="B690" s="11" t="s">
        <v>286</v>
      </c>
      <c r="C690" s="54">
        <v>1419</v>
      </c>
      <c r="D690" s="54">
        <v>1413</v>
      </c>
      <c r="E690" s="53">
        <f t="shared" si="19"/>
        <v>-6</v>
      </c>
    </row>
    <row r="691" spans="1:5" ht="20.25" customHeight="1">
      <c r="A691" s="22">
        <v>2100102</v>
      </c>
      <c r="B691" s="11" t="s">
        <v>287</v>
      </c>
      <c r="C691" s="54">
        <v>215</v>
      </c>
      <c r="D691" s="54">
        <v>215</v>
      </c>
      <c r="E691" s="53"/>
    </row>
    <row r="692" spans="1:5" ht="20.25" customHeight="1">
      <c r="A692" s="22">
        <v>2100103</v>
      </c>
      <c r="B692" s="11" t="s">
        <v>288</v>
      </c>
      <c r="C692" s="54" t="s">
        <v>289</v>
      </c>
      <c r="D692" s="54"/>
      <c r="E692" s="53"/>
    </row>
    <row r="693" spans="1:5" ht="20.25" customHeight="1">
      <c r="A693" s="22">
        <v>2100199</v>
      </c>
      <c r="B693" s="11" t="s">
        <v>774</v>
      </c>
      <c r="C693" s="54">
        <v>343</v>
      </c>
      <c r="D693" s="54">
        <v>343</v>
      </c>
      <c r="E693" s="53"/>
    </row>
    <row r="694" spans="1:5" ht="20.25" customHeight="1">
      <c r="A694" s="22">
        <v>21002</v>
      </c>
      <c r="B694" s="8" t="s">
        <v>775</v>
      </c>
      <c r="C694" s="54">
        <v>3604</v>
      </c>
      <c r="D694" s="54">
        <v>3604</v>
      </c>
      <c r="E694" s="53"/>
    </row>
    <row r="695" spans="1:5" ht="20.25" customHeight="1">
      <c r="A695" s="22">
        <v>2100201</v>
      </c>
      <c r="B695" s="11" t="s">
        <v>776</v>
      </c>
      <c r="C695" s="54">
        <v>804</v>
      </c>
      <c r="D695" s="54">
        <v>804</v>
      </c>
      <c r="E695" s="53"/>
    </row>
    <row r="696" spans="1:5" ht="20.25" customHeight="1">
      <c r="A696" s="22">
        <v>2100202</v>
      </c>
      <c r="B696" s="11" t="s">
        <v>777</v>
      </c>
      <c r="C696" s="54">
        <v>184</v>
      </c>
      <c r="D696" s="54">
        <v>184</v>
      </c>
      <c r="E696" s="53"/>
    </row>
    <row r="697" spans="1:5" ht="20.25" customHeight="1">
      <c r="A697" s="22">
        <v>2100203</v>
      </c>
      <c r="B697" s="11" t="s">
        <v>778</v>
      </c>
      <c r="C697" s="54">
        <v>1139</v>
      </c>
      <c r="D697" s="54">
        <v>1139</v>
      </c>
      <c r="E697" s="53"/>
    </row>
    <row r="698" spans="1:5" ht="20.25" customHeight="1">
      <c r="A698" s="22">
        <v>2100204</v>
      </c>
      <c r="B698" s="11" t="s">
        <v>779</v>
      </c>
      <c r="C698" s="54" t="s">
        <v>289</v>
      </c>
      <c r="D698" s="54"/>
      <c r="E698" s="53"/>
    </row>
    <row r="699" spans="1:5" ht="20.25" customHeight="1">
      <c r="A699" s="22">
        <v>2100205</v>
      </c>
      <c r="B699" s="11" t="s">
        <v>780</v>
      </c>
      <c r="C699" s="54">
        <v>26</v>
      </c>
      <c r="D699" s="54">
        <v>26</v>
      </c>
      <c r="E699" s="53"/>
    </row>
    <row r="700" spans="1:5" ht="20.25" customHeight="1">
      <c r="A700" s="22">
        <v>2100206</v>
      </c>
      <c r="B700" s="11" t="s">
        <v>781</v>
      </c>
      <c r="C700" s="54">
        <v>24</v>
      </c>
      <c r="D700" s="54">
        <v>24</v>
      </c>
      <c r="E700" s="53"/>
    </row>
    <row r="701" spans="1:5" ht="20.25" customHeight="1">
      <c r="A701" s="22">
        <v>2100207</v>
      </c>
      <c r="B701" s="11" t="s">
        <v>782</v>
      </c>
      <c r="C701" s="54" t="s">
        <v>289</v>
      </c>
      <c r="D701" s="54"/>
      <c r="E701" s="53"/>
    </row>
    <row r="702" spans="1:5" ht="20.25" customHeight="1">
      <c r="A702" s="22">
        <v>2100208</v>
      </c>
      <c r="B702" s="11" t="s">
        <v>783</v>
      </c>
      <c r="C702" s="54">
        <v>9</v>
      </c>
      <c r="D702" s="54">
        <v>9</v>
      </c>
      <c r="E702" s="53"/>
    </row>
    <row r="703" spans="1:5" ht="20.25" customHeight="1">
      <c r="A703" s="22">
        <v>2100209</v>
      </c>
      <c r="B703" s="11" t="s">
        <v>784</v>
      </c>
      <c r="C703" s="54" t="s">
        <v>289</v>
      </c>
      <c r="D703" s="54"/>
      <c r="E703" s="53"/>
    </row>
    <row r="704" spans="1:5" ht="20.25" customHeight="1">
      <c r="A704" s="22">
        <v>2100210</v>
      </c>
      <c r="B704" s="11" t="s">
        <v>785</v>
      </c>
      <c r="C704" s="54" t="s">
        <v>289</v>
      </c>
      <c r="D704" s="54"/>
      <c r="E704" s="53"/>
    </row>
    <row r="705" spans="1:5" ht="20.25" customHeight="1">
      <c r="A705" s="22">
        <v>2100211</v>
      </c>
      <c r="B705" s="11" t="s">
        <v>786</v>
      </c>
      <c r="C705" s="54" t="s">
        <v>289</v>
      </c>
      <c r="D705" s="54"/>
      <c r="E705" s="53"/>
    </row>
    <row r="706" spans="1:5" ht="20.25" customHeight="1">
      <c r="A706" s="22">
        <v>2100212</v>
      </c>
      <c r="B706" s="11" t="s">
        <v>787</v>
      </c>
      <c r="C706" s="54" t="s">
        <v>289</v>
      </c>
      <c r="D706" s="54"/>
      <c r="E706" s="53"/>
    </row>
    <row r="707" spans="1:5" ht="20.25" customHeight="1">
      <c r="A707" s="22">
        <v>2100299</v>
      </c>
      <c r="B707" s="11" t="s">
        <v>788</v>
      </c>
      <c r="C707" s="54">
        <v>1419</v>
      </c>
      <c r="D707" s="54">
        <v>1419</v>
      </c>
      <c r="E707" s="53"/>
    </row>
    <row r="708" spans="1:5" ht="20.25" customHeight="1">
      <c r="A708" s="22">
        <v>21003</v>
      </c>
      <c r="B708" s="8" t="s">
        <v>789</v>
      </c>
      <c r="C708" s="54">
        <v>91</v>
      </c>
      <c r="D708" s="54">
        <v>91</v>
      </c>
      <c r="E708" s="53"/>
    </row>
    <row r="709" spans="1:5" ht="20.25" customHeight="1">
      <c r="A709" s="22">
        <v>2100301</v>
      </c>
      <c r="B709" s="11" t="s">
        <v>790</v>
      </c>
      <c r="C709" s="54" t="s">
        <v>289</v>
      </c>
      <c r="D709" s="54"/>
      <c r="E709" s="53"/>
    </row>
    <row r="710" spans="1:5" ht="20.25" customHeight="1">
      <c r="A710" s="22">
        <v>2100302</v>
      </c>
      <c r="B710" s="11" t="s">
        <v>791</v>
      </c>
      <c r="C710" s="54" t="s">
        <v>289</v>
      </c>
      <c r="D710" s="54"/>
      <c r="E710" s="53"/>
    </row>
    <row r="711" spans="1:5" ht="20.25" customHeight="1">
      <c r="A711" s="22">
        <v>2100399</v>
      </c>
      <c r="B711" s="11" t="s">
        <v>792</v>
      </c>
      <c r="C711" s="54">
        <v>91</v>
      </c>
      <c r="D711" s="54">
        <v>91</v>
      </c>
      <c r="E711" s="53"/>
    </row>
    <row r="712" spans="1:5" ht="20.25" customHeight="1">
      <c r="A712" s="22">
        <v>21004</v>
      </c>
      <c r="B712" s="8" t="s">
        <v>793</v>
      </c>
      <c r="C712" s="54">
        <v>4980</v>
      </c>
      <c r="D712" s="54">
        <v>4977</v>
      </c>
      <c r="E712" s="53">
        <f t="shared" ref="E712:E717" si="20">D712-C712</f>
        <v>-3</v>
      </c>
    </row>
    <row r="713" spans="1:5" ht="20.25" customHeight="1">
      <c r="A713" s="22">
        <v>2100401</v>
      </c>
      <c r="B713" s="11" t="s">
        <v>794</v>
      </c>
      <c r="C713" s="54">
        <v>922</v>
      </c>
      <c r="D713" s="54">
        <v>922</v>
      </c>
      <c r="E713" s="53"/>
    </row>
    <row r="714" spans="1:5" ht="20.25" customHeight="1">
      <c r="A714" s="22">
        <v>2100402</v>
      </c>
      <c r="B714" s="11" t="s">
        <v>795</v>
      </c>
      <c r="C714" s="54">
        <v>299</v>
      </c>
      <c r="D714" s="54">
        <v>297</v>
      </c>
      <c r="E714" s="53">
        <f t="shared" si="20"/>
        <v>-2</v>
      </c>
    </row>
    <row r="715" spans="1:5" ht="20.25" customHeight="1">
      <c r="A715" s="22">
        <v>2100403</v>
      </c>
      <c r="B715" s="11" t="s">
        <v>796</v>
      </c>
      <c r="C715" s="54">
        <v>1378</v>
      </c>
      <c r="D715" s="54">
        <v>1378</v>
      </c>
      <c r="E715" s="53"/>
    </row>
    <row r="716" spans="1:5" ht="20.25" customHeight="1">
      <c r="A716" s="22">
        <v>2100404</v>
      </c>
      <c r="B716" s="11" t="s">
        <v>797</v>
      </c>
      <c r="C716" s="54" t="s">
        <v>289</v>
      </c>
      <c r="D716" s="54"/>
      <c r="E716" s="53"/>
    </row>
    <row r="717" spans="1:5" ht="20.25" customHeight="1">
      <c r="A717" s="22">
        <v>2100405</v>
      </c>
      <c r="B717" s="11" t="s">
        <v>798</v>
      </c>
      <c r="C717" s="54">
        <v>66</v>
      </c>
      <c r="D717" s="54">
        <v>65</v>
      </c>
      <c r="E717" s="53">
        <f t="shared" si="20"/>
        <v>-1</v>
      </c>
    </row>
    <row r="718" spans="1:5" ht="20.25" customHeight="1">
      <c r="A718" s="22">
        <v>2100406</v>
      </c>
      <c r="B718" s="11" t="s">
        <v>799</v>
      </c>
      <c r="C718" s="54">
        <v>152</v>
      </c>
      <c r="D718" s="54">
        <v>152</v>
      </c>
      <c r="E718" s="53"/>
    </row>
    <row r="719" spans="1:5" ht="20.25" customHeight="1">
      <c r="A719" s="22">
        <v>2100407</v>
      </c>
      <c r="B719" s="11" t="s">
        <v>800</v>
      </c>
      <c r="C719" s="54" t="s">
        <v>289</v>
      </c>
      <c r="D719" s="54"/>
      <c r="E719" s="53"/>
    </row>
    <row r="720" spans="1:5" ht="20.25" customHeight="1">
      <c r="A720" s="22">
        <v>2100408</v>
      </c>
      <c r="B720" s="11" t="s">
        <v>801</v>
      </c>
      <c r="C720" s="54">
        <v>283</v>
      </c>
      <c r="D720" s="54">
        <v>283</v>
      </c>
      <c r="E720" s="53"/>
    </row>
    <row r="721" spans="1:5" ht="20.25" customHeight="1">
      <c r="A721" s="22">
        <v>2100409</v>
      </c>
      <c r="B721" s="11" t="s">
        <v>802</v>
      </c>
      <c r="C721" s="54">
        <v>1100</v>
      </c>
      <c r="D721" s="54">
        <v>1100</v>
      </c>
      <c r="E721" s="53"/>
    </row>
    <row r="722" spans="1:5" ht="20.25" customHeight="1">
      <c r="A722" s="22">
        <v>2100410</v>
      </c>
      <c r="B722" s="11" t="s">
        <v>803</v>
      </c>
      <c r="C722" s="54">
        <v>54</v>
      </c>
      <c r="D722" s="54">
        <v>54</v>
      </c>
      <c r="E722" s="53"/>
    </row>
    <row r="723" spans="1:5" ht="20.25" customHeight="1">
      <c r="A723" s="22">
        <v>2100499</v>
      </c>
      <c r="B723" s="11" t="s">
        <v>804</v>
      </c>
      <c r="C723" s="54">
        <v>724</v>
      </c>
      <c r="D723" s="54">
        <v>724</v>
      </c>
      <c r="E723" s="53"/>
    </row>
    <row r="724" spans="1:5" ht="20.25" customHeight="1">
      <c r="A724" s="22">
        <v>21006</v>
      </c>
      <c r="B724" s="8" t="s">
        <v>805</v>
      </c>
      <c r="C724" s="54">
        <v>121</v>
      </c>
      <c r="D724" s="54">
        <v>121</v>
      </c>
      <c r="E724" s="53"/>
    </row>
    <row r="725" spans="1:5" ht="20.25" customHeight="1">
      <c r="A725" s="22">
        <v>2100601</v>
      </c>
      <c r="B725" s="11" t="s">
        <v>806</v>
      </c>
      <c r="C725" s="54">
        <v>121</v>
      </c>
      <c r="D725" s="54">
        <v>121</v>
      </c>
      <c r="E725" s="53"/>
    </row>
    <row r="726" spans="1:5" ht="20.25" customHeight="1">
      <c r="A726" s="22">
        <v>2100699</v>
      </c>
      <c r="B726" s="11" t="s">
        <v>807</v>
      </c>
      <c r="C726" s="54" t="s">
        <v>289</v>
      </c>
      <c r="D726" s="54"/>
      <c r="E726" s="53"/>
    </row>
    <row r="727" spans="1:5" ht="20.25" customHeight="1">
      <c r="A727" s="22">
        <v>21007</v>
      </c>
      <c r="B727" s="8" t="s">
        <v>808</v>
      </c>
      <c r="C727" s="54">
        <v>2230</v>
      </c>
      <c r="D727" s="54">
        <v>2642</v>
      </c>
      <c r="E727" s="53">
        <f>D727-C727</f>
        <v>412</v>
      </c>
    </row>
    <row r="728" spans="1:5" ht="20.25" customHeight="1">
      <c r="A728" s="22">
        <v>2100716</v>
      </c>
      <c r="B728" s="11" t="s">
        <v>809</v>
      </c>
      <c r="C728" s="54">
        <v>2</v>
      </c>
      <c r="D728" s="54">
        <v>2</v>
      </c>
      <c r="E728" s="53"/>
    </row>
    <row r="729" spans="1:5" ht="20.25" customHeight="1">
      <c r="A729" s="22">
        <v>2100717</v>
      </c>
      <c r="B729" s="11" t="s">
        <v>810</v>
      </c>
      <c r="C729" s="54">
        <v>1145</v>
      </c>
      <c r="D729" s="54">
        <v>1557</v>
      </c>
      <c r="E729" s="53">
        <f>D729-C729</f>
        <v>412</v>
      </c>
    </row>
    <row r="730" spans="1:5" ht="20.25" customHeight="1">
      <c r="A730" s="22">
        <v>2100799</v>
      </c>
      <c r="B730" s="11" t="s">
        <v>811</v>
      </c>
      <c r="C730" s="54">
        <v>1083</v>
      </c>
      <c r="D730" s="54">
        <v>1083</v>
      </c>
      <c r="E730" s="53"/>
    </row>
    <row r="731" spans="1:5" ht="20.25" customHeight="1">
      <c r="A731" s="22">
        <v>21011</v>
      </c>
      <c r="B731" s="8" t="s">
        <v>812</v>
      </c>
      <c r="C731" s="54">
        <v>3530</v>
      </c>
      <c r="D731" s="54">
        <v>3530</v>
      </c>
      <c r="E731" s="53"/>
    </row>
    <row r="732" spans="1:5" ht="20.25" customHeight="1">
      <c r="A732" s="22">
        <v>2101101</v>
      </c>
      <c r="B732" s="11" t="s">
        <v>813</v>
      </c>
      <c r="C732" s="54">
        <v>2234</v>
      </c>
      <c r="D732" s="54">
        <v>2234</v>
      </c>
      <c r="E732" s="53"/>
    </row>
    <row r="733" spans="1:5" ht="20.25" customHeight="1">
      <c r="A733" s="22">
        <v>2101102</v>
      </c>
      <c r="B733" s="11" t="s">
        <v>814</v>
      </c>
      <c r="C733" s="54">
        <v>626</v>
      </c>
      <c r="D733" s="54">
        <v>626</v>
      </c>
      <c r="E733" s="53"/>
    </row>
    <row r="734" spans="1:5" ht="20.25" customHeight="1">
      <c r="A734" s="22">
        <v>2101103</v>
      </c>
      <c r="B734" s="11" t="s">
        <v>815</v>
      </c>
      <c r="C734" s="54">
        <v>661</v>
      </c>
      <c r="D734" s="54">
        <v>661</v>
      </c>
      <c r="E734" s="53"/>
    </row>
    <row r="735" spans="1:5" ht="20.25" customHeight="1">
      <c r="A735" s="22">
        <v>2101199</v>
      </c>
      <c r="B735" s="11" t="s">
        <v>816</v>
      </c>
      <c r="C735" s="54">
        <v>10</v>
      </c>
      <c r="D735" s="54">
        <v>10</v>
      </c>
      <c r="E735" s="53"/>
    </row>
    <row r="736" spans="1:5" ht="20.25" customHeight="1">
      <c r="A736" s="22">
        <v>21012</v>
      </c>
      <c r="B736" s="8" t="s">
        <v>817</v>
      </c>
      <c r="C736" s="54">
        <v>0</v>
      </c>
      <c r="D736" s="54">
        <v>0</v>
      </c>
      <c r="E736" s="53"/>
    </row>
    <row r="737" spans="1:5" ht="20.25" customHeight="1">
      <c r="A737" s="22">
        <v>2101201</v>
      </c>
      <c r="B737" s="11" t="s">
        <v>818</v>
      </c>
      <c r="C737" s="54" t="s">
        <v>289</v>
      </c>
      <c r="D737" s="54"/>
      <c r="E737" s="53"/>
    </row>
    <row r="738" spans="1:5" ht="20.25" customHeight="1">
      <c r="A738" s="22">
        <v>2101202</v>
      </c>
      <c r="B738" s="11" t="s">
        <v>819</v>
      </c>
      <c r="C738" s="54" t="s">
        <v>289</v>
      </c>
      <c r="D738" s="54"/>
      <c r="E738" s="53"/>
    </row>
    <row r="739" spans="1:5" ht="20.25" customHeight="1">
      <c r="A739" s="22">
        <v>2101299</v>
      </c>
      <c r="B739" s="11" t="s">
        <v>820</v>
      </c>
      <c r="C739" s="54" t="s">
        <v>289</v>
      </c>
      <c r="D739" s="54"/>
      <c r="E739" s="53"/>
    </row>
    <row r="740" spans="1:5" ht="20.25" customHeight="1">
      <c r="A740" s="22">
        <v>21013</v>
      </c>
      <c r="B740" s="8" t="s">
        <v>821</v>
      </c>
      <c r="C740" s="54">
        <v>311</v>
      </c>
      <c r="D740" s="54">
        <v>311</v>
      </c>
      <c r="E740" s="53"/>
    </row>
    <row r="741" spans="1:5" ht="20.25" customHeight="1">
      <c r="A741" s="22">
        <v>2101301</v>
      </c>
      <c r="B741" s="11" t="s">
        <v>822</v>
      </c>
      <c r="C741" s="54">
        <v>26</v>
      </c>
      <c r="D741" s="54">
        <v>26</v>
      </c>
      <c r="E741" s="53"/>
    </row>
    <row r="742" spans="1:5" ht="20.25" customHeight="1">
      <c r="A742" s="22">
        <v>2101302</v>
      </c>
      <c r="B742" s="11" t="s">
        <v>823</v>
      </c>
      <c r="C742" s="54">
        <v>260</v>
      </c>
      <c r="D742" s="54">
        <v>260</v>
      </c>
      <c r="E742" s="53"/>
    </row>
    <row r="743" spans="1:5" ht="20.25" customHeight="1">
      <c r="A743" s="22">
        <v>2101399</v>
      </c>
      <c r="B743" s="11" t="s">
        <v>824</v>
      </c>
      <c r="C743" s="54">
        <v>25</v>
      </c>
      <c r="D743" s="54">
        <v>25</v>
      </c>
      <c r="E743" s="53"/>
    </row>
    <row r="744" spans="1:5" ht="20.25" customHeight="1">
      <c r="A744" s="22">
        <v>21014</v>
      </c>
      <c r="B744" s="8" t="s">
        <v>825</v>
      </c>
      <c r="C744" s="54">
        <v>56</v>
      </c>
      <c r="D744" s="54">
        <v>56</v>
      </c>
      <c r="E744" s="53"/>
    </row>
    <row r="745" spans="1:5" ht="20.25" customHeight="1">
      <c r="A745" s="22">
        <v>2101401</v>
      </c>
      <c r="B745" s="11" t="s">
        <v>826</v>
      </c>
      <c r="C745" s="54">
        <v>56</v>
      </c>
      <c r="D745" s="54">
        <v>56</v>
      </c>
      <c r="E745" s="53"/>
    </row>
    <row r="746" spans="1:5" ht="20.25" customHeight="1">
      <c r="A746" s="22">
        <v>2101499</v>
      </c>
      <c r="B746" s="11" t="s">
        <v>827</v>
      </c>
      <c r="C746" s="54" t="s">
        <v>289</v>
      </c>
      <c r="D746" s="54"/>
      <c r="E746" s="53"/>
    </row>
    <row r="747" spans="1:5" ht="20.25" customHeight="1">
      <c r="A747" s="22">
        <v>21015</v>
      </c>
      <c r="B747" s="8" t="s">
        <v>828</v>
      </c>
      <c r="C747" s="54">
        <v>18</v>
      </c>
      <c r="D747" s="54">
        <v>18</v>
      </c>
      <c r="E747" s="53"/>
    </row>
    <row r="748" spans="1:5" ht="20.25" customHeight="1">
      <c r="A748" s="22">
        <v>2101501</v>
      </c>
      <c r="B748" s="11" t="s">
        <v>286</v>
      </c>
      <c r="C748" s="54">
        <v>9</v>
      </c>
      <c r="D748" s="54">
        <v>9</v>
      </c>
      <c r="E748" s="53"/>
    </row>
    <row r="749" spans="1:5" ht="20.25" customHeight="1">
      <c r="A749" s="22">
        <v>2101502</v>
      </c>
      <c r="B749" s="11" t="s">
        <v>287</v>
      </c>
      <c r="C749" s="54" t="s">
        <v>289</v>
      </c>
      <c r="D749" s="54"/>
      <c r="E749" s="53"/>
    </row>
    <row r="750" spans="1:5" ht="20.25" customHeight="1">
      <c r="A750" s="22">
        <v>2101503</v>
      </c>
      <c r="B750" s="11" t="s">
        <v>288</v>
      </c>
      <c r="C750" s="54" t="s">
        <v>289</v>
      </c>
      <c r="D750" s="54"/>
      <c r="E750" s="53"/>
    </row>
    <row r="751" spans="1:5" ht="20.25" customHeight="1">
      <c r="A751" s="22">
        <v>2101504</v>
      </c>
      <c r="B751" s="11" t="s">
        <v>329</v>
      </c>
      <c r="C751" s="54" t="s">
        <v>289</v>
      </c>
      <c r="D751" s="54"/>
      <c r="E751" s="53"/>
    </row>
    <row r="752" spans="1:5" ht="20.25" customHeight="1">
      <c r="A752" s="22">
        <v>2101505</v>
      </c>
      <c r="B752" s="11" t="s">
        <v>829</v>
      </c>
      <c r="C752" s="54" t="s">
        <v>289</v>
      </c>
      <c r="D752" s="54"/>
      <c r="E752" s="53"/>
    </row>
    <row r="753" spans="1:5" ht="20.25" customHeight="1">
      <c r="A753" s="22">
        <v>2101506</v>
      </c>
      <c r="B753" s="11" t="s">
        <v>830</v>
      </c>
      <c r="C753" s="54" t="s">
        <v>289</v>
      </c>
      <c r="D753" s="54"/>
      <c r="E753" s="53"/>
    </row>
    <row r="754" spans="1:5" ht="20.25" customHeight="1">
      <c r="A754" s="22">
        <v>2101550</v>
      </c>
      <c r="B754" s="11" t="s">
        <v>296</v>
      </c>
      <c r="C754" s="54">
        <v>9</v>
      </c>
      <c r="D754" s="54">
        <v>9</v>
      </c>
      <c r="E754" s="53"/>
    </row>
    <row r="755" spans="1:5" ht="20.25" customHeight="1">
      <c r="A755" s="22">
        <v>2101599</v>
      </c>
      <c r="B755" s="11" t="s">
        <v>831</v>
      </c>
      <c r="C755" s="54" t="s">
        <v>289</v>
      </c>
      <c r="D755" s="54"/>
      <c r="E755" s="53"/>
    </row>
    <row r="756" spans="1:5" ht="20.25" customHeight="1">
      <c r="A756" s="22">
        <v>21099</v>
      </c>
      <c r="B756" s="8" t="s">
        <v>832</v>
      </c>
      <c r="C756" s="54">
        <v>17</v>
      </c>
      <c r="D756" s="54">
        <v>17</v>
      </c>
      <c r="E756" s="53"/>
    </row>
    <row r="757" spans="1:5" ht="20.25" customHeight="1">
      <c r="A757" s="22">
        <v>2109901</v>
      </c>
      <c r="B757" s="11" t="s">
        <v>833</v>
      </c>
      <c r="C757" s="54">
        <v>17</v>
      </c>
      <c r="D757" s="54">
        <v>17</v>
      </c>
      <c r="E757" s="53"/>
    </row>
    <row r="758" spans="1:5" ht="20.25" customHeight="1">
      <c r="A758" s="22">
        <v>211</v>
      </c>
      <c r="B758" s="8" t="s">
        <v>834</v>
      </c>
      <c r="C758" s="54">
        <v>19271</v>
      </c>
      <c r="D758" s="54">
        <v>19245</v>
      </c>
      <c r="E758" s="53">
        <f t="shared" ref="E758:E760" si="21">D758-C758</f>
        <v>-26</v>
      </c>
    </row>
    <row r="759" spans="1:5" ht="20.25" customHeight="1">
      <c r="A759" s="22">
        <v>21101</v>
      </c>
      <c r="B759" s="8" t="s">
        <v>835</v>
      </c>
      <c r="C759" s="54">
        <v>3301</v>
      </c>
      <c r="D759" s="54">
        <v>3282</v>
      </c>
      <c r="E759" s="53">
        <f t="shared" si="21"/>
        <v>-19</v>
      </c>
    </row>
    <row r="760" spans="1:5" ht="20.25" customHeight="1">
      <c r="A760" s="22">
        <v>2110101</v>
      </c>
      <c r="B760" s="11" t="s">
        <v>286</v>
      </c>
      <c r="C760" s="54">
        <v>1972</v>
      </c>
      <c r="D760" s="54">
        <v>1961</v>
      </c>
      <c r="E760" s="53">
        <f t="shared" si="21"/>
        <v>-11</v>
      </c>
    </row>
    <row r="761" spans="1:5" ht="20.25" customHeight="1">
      <c r="A761" s="22">
        <v>2110102</v>
      </c>
      <c r="B761" s="11" t="s">
        <v>287</v>
      </c>
      <c r="C761" s="54">
        <v>4</v>
      </c>
      <c r="D761" s="54">
        <v>4</v>
      </c>
      <c r="E761" s="53"/>
    </row>
    <row r="762" spans="1:5" ht="20.25" customHeight="1">
      <c r="A762" s="22">
        <v>2110103</v>
      </c>
      <c r="B762" s="11" t="s">
        <v>288</v>
      </c>
      <c r="C762" s="54" t="s">
        <v>289</v>
      </c>
      <c r="D762" s="54"/>
      <c r="E762" s="53"/>
    </row>
    <row r="763" spans="1:5" ht="20.25" customHeight="1">
      <c r="A763" s="22">
        <v>2110104</v>
      </c>
      <c r="B763" s="11" t="s">
        <v>836</v>
      </c>
      <c r="C763" s="54">
        <v>64</v>
      </c>
      <c r="D763" s="54">
        <v>64</v>
      </c>
      <c r="E763" s="53"/>
    </row>
    <row r="764" spans="1:5" ht="20.25" customHeight="1">
      <c r="A764" s="22">
        <v>2110105</v>
      </c>
      <c r="B764" s="11" t="s">
        <v>837</v>
      </c>
      <c r="C764" s="54" t="s">
        <v>289</v>
      </c>
      <c r="D764" s="54"/>
      <c r="E764" s="53"/>
    </row>
    <row r="765" spans="1:5" ht="20.25" customHeight="1">
      <c r="A765" s="22">
        <v>2110106</v>
      </c>
      <c r="B765" s="11" t="s">
        <v>838</v>
      </c>
      <c r="C765" s="54" t="s">
        <v>289</v>
      </c>
      <c r="D765" s="54"/>
      <c r="E765" s="53"/>
    </row>
    <row r="766" spans="1:5" ht="20.25" customHeight="1">
      <c r="A766" s="22">
        <v>2110107</v>
      </c>
      <c r="B766" s="11" t="s">
        <v>839</v>
      </c>
      <c r="C766" s="54" t="s">
        <v>289</v>
      </c>
      <c r="D766" s="54"/>
      <c r="E766" s="53"/>
    </row>
    <row r="767" spans="1:5" ht="20.25" customHeight="1">
      <c r="A767" s="22">
        <v>2110108</v>
      </c>
      <c r="B767" s="11" t="s">
        <v>316</v>
      </c>
      <c r="C767" s="54" t="s">
        <v>289</v>
      </c>
      <c r="D767" s="54"/>
      <c r="E767" s="53"/>
    </row>
    <row r="768" spans="1:5" ht="20.25" customHeight="1">
      <c r="A768" s="22">
        <v>2110199</v>
      </c>
      <c r="B768" s="11" t="s">
        <v>840</v>
      </c>
      <c r="C768" s="54">
        <v>1260</v>
      </c>
      <c r="D768" s="54">
        <v>1252</v>
      </c>
      <c r="E768" s="53">
        <f t="shared" ref="E768:E773" si="22">D768-C768</f>
        <v>-8</v>
      </c>
    </row>
    <row r="769" spans="1:5" ht="20.25" customHeight="1">
      <c r="A769" s="22">
        <v>21102</v>
      </c>
      <c r="B769" s="8" t="s">
        <v>841</v>
      </c>
      <c r="C769" s="54">
        <v>679</v>
      </c>
      <c r="D769" s="54">
        <v>678</v>
      </c>
      <c r="E769" s="53">
        <f t="shared" si="22"/>
        <v>-1</v>
      </c>
    </row>
    <row r="770" spans="1:5" ht="20.25" customHeight="1">
      <c r="A770" s="22">
        <v>2110203</v>
      </c>
      <c r="B770" s="11" t="s">
        <v>842</v>
      </c>
      <c r="C770" s="54">
        <v>606</v>
      </c>
      <c r="D770" s="54">
        <v>606</v>
      </c>
      <c r="E770" s="53"/>
    </row>
    <row r="771" spans="1:5" ht="20.25" customHeight="1">
      <c r="A771" s="22">
        <v>2110204</v>
      </c>
      <c r="B771" s="11" t="s">
        <v>843</v>
      </c>
      <c r="C771" s="54" t="s">
        <v>289</v>
      </c>
      <c r="D771" s="54"/>
      <c r="E771" s="53"/>
    </row>
    <row r="772" spans="1:5" ht="20.25" customHeight="1">
      <c r="A772" s="22">
        <v>2110299</v>
      </c>
      <c r="B772" s="11" t="s">
        <v>844</v>
      </c>
      <c r="C772" s="54">
        <v>72</v>
      </c>
      <c r="D772" s="54">
        <v>71</v>
      </c>
      <c r="E772" s="53">
        <f t="shared" si="22"/>
        <v>-1</v>
      </c>
    </row>
    <row r="773" spans="1:5" ht="20.25" customHeight="1">
      <c r="A773" s="22">
        <v>21103</v>
      </c>
      <c r="B773" s="8" t="s">
        <v>845</v>
      </c>
      <c r="C773" s="54">
        <v>6810</v>
      </c>
      <c r="D773" s="54">
        <v>6807</v>
      </c>
      <c r="E773" s="53">
        <f t="shared" si="22"/>
        <v>-3</v>
      </c>
    </row>
    <row r="774" spans="1:5" ht="20.25" customHeight="1">
      <c r="A774" s="22">
        <v>2110301</v>
      </c>
      <c r="B774" s="11" t="s">
        <v>846</v>
      </c>
      <c r="C774" s="54">
        <v>2082</v>
      </c>
      <c r="D774" s="54">
        <v>2082</v>
      </c>
      <c r="E774" s="53"/>
    </row>
    <row r="775" spans="1:5" ht="20.25" customHeight="1">
      <c r="A775" s="22">
        <v>2110302</v>
      </c>
      <c r="B775" s="11" t="s">
        <v>847</v>
      </c>
      <c r="C775" s="54">
        <v>1252</v>
      </c>
      <c r="D775" s="54">
        <v>1252</v>
      </c>
      <c r="E775" s="53"/>
    </row>
    <row r="776" spans="1:5" ht="20.25" customHeight="1">
      <c r="A776" s="22">
        <v>2110303</v>
      </c>
      <c r="B776" s="11" t="s">
        <v>848</v>
      </c>
      <c r="C776" s="54" t="s">
        <v>289</v>
      </c>
      <c r="D776" s="54"/>
      <c r="E776" s="53"/>
    </row>
    <row r="777" spans="1:5" ht="20.25" customHeight="1">
      <c r="A777" s="22">
        <v>2110304</v>
      </c>
      <c r="B777" s="11" t="s">
        <v>849</v>
      </c>
      <c r="C777" s="54" t="s">
        <v>289</v>
      </c>
      <c r="D777" s="54"/>
      <c r="E777" s="53"/>
    </row>
    <row r="778" spans="1:5" ht="20.25" customHeight="1">
      <c r="A778" s="22">
        <v>2110305</v>
      </c>
      <c r="B778" s="11" t="s">
        <v>850</v>
      </c>
      <c r="C778" s="54" t="s">
        <v>289</v>
      </c>
      <c r="D778" s="54"/>
      <c r="E778" s="53"/>
    </row>
    <row r="779" spans="1:5" ht="20.25" customHeight="1">
      <c r="A779" s="22">
        <v>2110306</v>
      </c>
      <c r="B779" s="11" t="s">
        <v>851</v>
      </c>
      <c r="C779" s="54" t="s">
        <v>289</v>
      </c>
      <c r="D779" s="54"/>
      <c r="E779" s="53"/>
    </row>
    <row r="780" spans="1:5" ht="20.25" customHeight="1">
      <c r="A780" s="22">
        <v>2110399</v>
      </c>
      <c r="B780" s="11" t="s">
        <v>852</v>
      </c>
      <c r="C780" s="54">
        <v>3475</v>
      </c>
      <c r="D780" s="54">
        <v>3472</v>
      </c>
      <c r="E780" s="53">
        <f>D780-C780</f>
        <v>-3</v>
      </c>
    </row>
    <row r="781" spans="1:5" ht="20.25" customHeight="1">
      <c r="A781" s="22">
        <v>21104</v>
      </c>
      <c r="B781" s="8" t="s">
        <v>853</v>
      </c>
      <c r="C781" s="54">
        <v>20</v>
      </c>
      <c r="D781" s="54">
        <v>20</v>
      </c>
      <c r="E781" s="53"/>
    </row>
    <row r="782" spans="1:5" ht="20.25" customHeight="1">
      <c r="A782" s="22">
        <v>2110401</v>
      </c>
      <c r="B782" s="11" t="s">
        <v>854</v>
      </c>
      <c r="C782" s="54" t="s">
        <v>289</v>
      </c>
      <c r="D782" s="54"/>
      <c r="E782" s="53"/>
    </row>
    <row r="783" spans="1:5" ht="20.25" customHeight="1">
      <c r="A783" s="22">
        <v>2110402</v>
      </c>
      <c r="B783" s="11" t="s">
        <v>855</v>
      </c>
      <c r="C783" s="54">
        <v>20</v>
      </c>
      <c r="D783" s="54">
        <v>20</v>
      </c>
      <c r="E783" s="53"/>
    </row>
    <row r="784" spans="1:5" ht="20.25" customHeight="1">
      <c r="A784" s="22">
        <v>2110404</v>
      </c>
      <c r="B784" s="11" t="s">
        <v>856</v>
      </c>
      <c r="C784" s="54" t="s">
        <v>289</v>
      </c>
      <c r="D784" s="54"/>
      <c r="E784" s="53"/>
    </row>
    <row r="785" spans="1:5" ht="20.25" customHeight="1">
      <c r="A785" s="22">
        <v>2110499</v>
      </c>
      <c r="B785" s="11" t="s">
        <v>857</v>
      </c>
      <c r="C785" s="54" t="s">
        <v>289</v>
      </c>
      <c r="D785" s="54"/>
      <c r="E785" s="53"/>
    </row>
    <row r="786" spans="1:5" ht="20.25" customHeight="1">
      <c r="A786" s="22">
        <v>21105</v>
      </c>
      <c r="B786" s="8" t="s">
        <v>858</v>
      </c>
      <c r="C786" s="54">
        <v>9</v>
      </c>
      <c r="D786" s="54">
        <v>9</v>
      </c>
      <c r="E786" s="53"/>
    </row>
    <row r="787" spans="1:5" ht="20.25" customHeight="1">
      <c r="A787" s="22">
        <v>2110501</v>
      </c>
      <c r="B787" s="11" t="s">
        <v>859</v>
      </c>
      <c r="C787" s="54" t="s">
        <v>289</v>
      </c>
      <c r="D787" s="54"/>
      <c r="E787" s="53"/>
    </row>
    <row r="788" spans="1:5" ht="20.25" customHeight="1">
      <c r="A788" s="22">
        <v>2110502</v>
      </c>
      <c r="B788" s="11" t="s">
        <v>860</v>
      </c>
      <c r="C788" s="54" t="s">
        <v>289</v>
      </c>
      <c r="D788" s="54"/>
      <c r="E788" s="53"/>
    </row>
    <row r="789" spans="1:5" ht="20.25" customHeight="1">
      <c r="A789" s="22">
        <v>2110503</v>
      </c>
      <c r="B789" s="11" t="s">
        <v>861</v>
      </c>
      <c r="C789" s="54" t="s">
        <v>289</v>
      </c>
      <c r="D789" s="54"/>
      <c r="E789" s="53"/>
    </row>
    <row r="790" spans="1:5" ht="20.25" customHeight="1">
      <c r="A790" s="22">
        <v>2110506</v>
      </c>
      <c r="B790" s="11" t="s">
        <v>862</v>
      </c>
      <c r="C790" s="54" t="s">
        <v>289</v>
      </c>
      <c r="D790" s="54"/>
      <c r="E790" s="53"/>
    </row>
    <row r="791" spans="1:5" ht="20.25" customHeight="1">
      <c r="A791" s="22">
        <v>2110507</v>
      </c>
      <c r="B791" s="11" t="s">
        <v>863</v>
      </c>
      <c r="C791" s="54">
        <v>9</v>
      </c>
      <c r="D791" s="54">
        <v>9</v>
      </c>
      <c r="E791" s="53"/>
    </row>
    <row r="792" spans="1:5" ht="20.25" customHeight="1">
      <c r="A792" s="22">
        <v>2110599</v>
      </c>
      <c r="B792" s="11" t="s">
        <v>864</v>
      </c>
      <c r="C792" s="54" t="s">
        <v>289</v>
      </c>
      <c r="D792" s="54"/>
      <c r="E792" s="53"/>
    </row>
    <row r="793" spans="1:5" ht="20.25" customHeight="1">
      <c r="A793" s="22">
        <v>21106</v>
      </c>
      <c r="B793" s="8" t="s">
        <v>865</v>
      </c>
      <c r="C793" s="54">
        <v>0</v>
      </c>
      <c r="D793" s="54">
        <v>0</v>
      </c>
      <c r="E793" s="53"/>
    </row>
    <row r="794" spans="1:5" ht="20.25" customHeight="1">
      <c r="A794" s="22">
        <v>2110602</v>
      </c>
      <c r="B794" s="11" t="s">
        <v>866</v>
      </c>
      <c r="C794" s="54" t="s">
        <v>289</v>
      </c>
      <c r="D794" s="54"/>
      <c r="E794" s="53"/>
    </row>
    <row r="795" spans="1:5" ht="20.25" customHeight="1">
      <c r="A795" s="22">
        <v>2110603</v>
      </c>
      <c r="B795" s="11" t="s">
        <v>867</v>
      </c>
      <c r="C795" s="54" t="s">
        <v>289</v>
      </c>
      <c r="D795" s="54"/>
      <c r="E795" s="53"/>
    </row>
    <row r="796" spans="1:5" ht="20.25" customHeight="1">
      <c r="A796" s="22">
        <v>2110604</v>
      </c>
      <c r="B796" s="11" t="s">
        <v>868</v>
      </c>
      <c r="C796" s="54" t="s">
        <v>289</v>
      </c>
      <c r="D796" s="54"/>
      <c r="E796" s="53"/>
    </row>
    <row r="797" spans="1:5" ht="20.25" customHeight="1">
      <c r="A797" s="22">
        <v>2110605</v>
      </c>
      <c r="B797" s="11" t="s">
        <v>869</v>
      </c>
      <c r="C797" s="54" t="s">
        <v>289</v>
      </c>
      <c r="D797" s="54"/>
      <c r="E797" s="53"/>
    </row>
    <row r="798" spans="1:5" ht="20.25" customHeight="1">
      <c r="A798" s="22">
        <v>2110699</v>
      </c>
      <c r="B798" s="11" t="s">
        <v>870</v>
      </c>
      <c r="C798" s="54" t="s">
        <v>289</v>
      </c>
      <c r="D798" s="54"/>
      <c r="E798" s="53"/>
    </row>
    <row r="799" spans="1:5" ht="20.25" customHeight="1">
      <c r="A799" s="22">
        <v>21107</v>
      </c>
      <c r="B799" s="8" t="s">
        <v>871</v>
      </c>
      <c r="C799" s="54">
        <v>0</v>
      </c>
      <c r="D799" s="54">
        <v>0</v>
      </c>
      <c r="E799" s="53"/>
    </row>
    <row r="800" spans="1:5" ht="20.25" customHeight="1">
      <c r="A800" s="22">
        <v>2110704</v>
      </c>
      <c r="B800" s="11" t="s">
        <v>872</v>
      </c>
      <c r="C800" s="54" t="s">
        <v>289</v>
      </c>
      <c r="D800" s="54"/>
      <c r="E800" s="53"/>
    </row>
    <row r="801" spans="1:5" ht="20.25" customHeight="1">
      <c r="A801" s="22">
        <v>2110799</v>
      </c>
      <c r="B801" s="11" t="s">
        <v>873</v>
      </c>
      <c r="C801" s="54" t="s">
        <v>289</v>
      </c>
      <c r="D801" s="54"/>
      <c r="E801" s="53"/>
    </row>
    <row r="802" spans="1:5" ht="20.25" customHeight="1">
      <c r="A802" s="22">
        <v>21108</v>
      </c>
      <c r="B802" s="8" t="s">
        <v>874</v>
      </c>
      <c r="C802" s="54">
        <v>0</v>
      </c>
      <c r="D802" s="54">
        <v>0</v>
      </c>
      <c r="E802" s="53"/>
    </row>
    <row r="803" spans="1:5" ht="20.25" customHeight="1">
      <c r="A803" s="22">
        <v>2110804</v>
      </c>
      <c r="B803" s="11" t="s">
        <v>875</v>
      </c>
      <c r="C803" s="54" t="s">
        <v>289</v>
      </c>
      <c r="D803" s="54"/>
      <c r="E803" s="53"/>
    </row>
    <row r="804" spans="1:5" ht="20.25" customHeight="1">
      <c r="A804" s="22">
        <v>2110899</v>
      </c>
      <c r="B804" s="11" t="s">
        <v>876</v>
      </c>
      <c r="C804" s="54" t="s">
        <v>289</v>
      </c>
      <c r="D804" s="54"/>
      <c r="E804" s="53"/>
    </row>
    <row r="805" spans="1:5" ht="20.25" customHeight="1">
      <c r="A805" s="22">
        <v>21109</v>
      </c>
      <c r="B805" s="8" t="s">
        <v>877</v>
      </c>
      <c r="C805" s="54" t="s">
        <v>289</v>
      </c>
      <c r="D805" s="54"/>
      <c r="E805" s="53"/>
    </row>
    <row r="806" spans="1:5" ht="20.25" customHeight="1">
      <c r="A806" s="22">
        <v>2110901</v>
      </c>
      <c r="B806" s="11" t="s">
        <v>878</v>
      </c>
      <c r="C806" s="54" t="s">
        <v>289</v>
      </c>
      <c r="D806" s="54"/>
      <c r="E806" s="53"/>
    </row>
    <row r="807" spans="1:5" ht="20.25" customHeight="1">
      <c r="A807" s="22">
        <v>21110</v>
      </c>
      <c r="B807" s="8" t="s">
        <v>879</v>
      </c>
      <c r="C807" s="54">
        <v>4364</v>
      </c>
      <c r="D807" s="54">
        <v>4364</v>
      </c>
      <c r="E807" s="53"/>
    </row>
    <row r="808" spans="1:5" ht="20.25" customHeight="1">
      <c r="A808" s="22">
        <v>2111001</v>
      </c>
      <c r="B808" s="11" t="s">
        <v>880</v>
      </c>
      <c r="C808" s="54">
        <v>4364</v>
      </c>
      <c r="D808" s="54">
        <v>4364</v>
      </c>
      <c r="E808" s="53"/>
    </row>
    <row r="809" spans="1:5" ht="20.25" customHeight="1">
      <c r="A809" s="22">
        <v>21111</v>
      </c>
      <c r="B809" s="8" t="s">
        <v>881</v>
      </c>
      <c r="C809" s="54">
        <v>55</v>
      </c>
      <c r="D809" s="54">
        <v>55</v>
      </c>
      <c r="E809" s="53"/>
    </row>
    <row r="810" spans="1:5" ht="20.25" customHeight="1">
      <c r="A810" s="22">
        <v>2111101</v>
      </c>
      <c r="B810" s="11" t="s">
        <v>882</v>
      </c>
      <c r="C810" s="54">
        <v>46</v>
      </c>
      <c r="D810" s="54">
        <v>46</v>
      </c>
      <c r="E810" s="53"/>
    </row>
    <row r="811" spans="1:5" ht="20.25" customHeight="1">
      <c r="A811" s="22">
        <v>2111102</v>
      </c>
      <c r="B811" s="11" t="s">
        <v>883</v>
      </c>
      <c r="C811" s="54">
        <v>9</v>
      </c>
      <c r="D811" s="54">
        <v>9</v>
      </c>
      <c r="E811" s="53"/>
    </row>
    <row r="812" spans="1:5" ht="20.25" customHeight="1">
      <c r="A812" s="22">
        <v>2111103</v>
      </c>
      <c r="B812" s="11" t="s">
        <v>884</v>
      </c>
      <c r="C812" s="54" t="s">
        <v>289</v>
      </c>
      <c r="D812" s="54"/>
      <c r="E812" s="53"/>
    </row>
    <row r="813" spans="1:5" ht="20.25" customHeight="1">
      <c r="A813" s="22">
        <v>2111104</v>
      </c>
      <c r="B813" s="11" t="s">
        <v>885</v>
      </c>
      <c r="C813" s="54" t="s">
        <v>289</v>
      </c>
      <c r="D813" s="54"/>
      <c r="E813" s="53"/>
    </row>
    <row r="814" spans="1:5" ht="20.25" customHeight="1">
      <c r="A814" s="22">
        <v>2111199</v>
      </c>
      <c r="B814" s="11" t="s">
        <v>886</v>
      </c>
      <c r="C814" s="54" t="s">
        <v>289</v>
      </c>
      <c r="D814" s="54"/>
      <c r="E814" s="53"/>
    </row>
    <row r="815" spans="1:5" ht="20.25" customHeight="1">
      <c r="A815" s="22">
        <v>21112</v>
      </c>
      <c r="B815" s="8" t="s">
        <v>887</v>
      </c>
      <c r="C815" s="54" t="s">
        <v>289</v>
      </c>
      <c r="D815" s="54"/>
      <c r="E815" s="53"/>
    </row>
    <row r="816" spans="1:5" ht="20.25" customHeight="1">
      <c r="A816" s="22">
        <v>2111201</v>
      </c>
      <c r="B816" s="11" t="s">
        <v>888</v>
      </c>
      <c r="C816" s="54" t="s">
        <v>289</v>
      </c>
      <c r="D816" s="54"/>
      <c r="E816" s="53"/>
    </row>
    <row r="817" spans="1:5" ht="20.25" customHeight="1">
      <c r="A817" s="22">
        <v>21113</v>
      </c>
      <c r="B817" s="8" t="s">
        <v>889</v>
      </c>
      <c r="C817" s="54" t="s">
        <v>289</v>
      </c>
      <c r="D817" s="54"/>
      <c r="E817" s="53"/>
    </row>
    <row r="818" spans="1:5" ht="20.25" customHeight="1">
      <c r="A818" s="22">
        <v>2111301</v>
      </c>
      <c r="B818" s="11" t="s">
        <v>890</v>
      </c>
      <c r="C818" s="54" t="s">
        <v>289</v>
      </c>
      <c r="D818" s="54"/>
      <c r="E818" s="53"/>
    </row>
    <row r="819" spans="1:5" ht="20.25" customHeight="1">
      <c r="A819" s="22">
        <v>21114</v>
      </c>
      <c r="B819" s="8" t="s">
        <v>891</v>
      </c>
      <c r="C819" s="54">
        <v>4</v>
      </c>
      <c r="D819" s="54">
        <v>4</v>
      </c>
      <c r="E819" s="53"/>
    </row>
    <row r="820" spans="1:5" ht="20.25" customHeight="1">
      <c r="A820" s="22">
        <v>2111401</v>
      </c>
      <c r="B820" s="11" t="s">
        <v>286</v>
      </c>
      <c r="C820" s="54">
        <v>4</v>
      </c>
      <c r="D820" s="54">
        <v>4</v>
      </c>
      <c r="E820" s="53"/>
    </row>
    <row r="821" spans="1:5" ht="20.25" customHeight="1">
      <c r="A821" s="22">
        <v>2111402</v>
      </c>
      <c r="B821" s="11" t="s">
        <v>287</v>
      </c>
      <c r="C821" s="54" t="s">
        <v>289</v>
      </c>
      <c r="D821" s="54"/>
      <c r="E821" s="53"/>
    </row>
    <row r="822" spans="1:5" ht="20.25" customHeight="1">
      <c r="A822" s="22">
        <v>2111403</v>
      </c>
      <c r="B822" s="11" t="s">
        <v>288</v>
      </c>
      <c r="C822" s="54" t="s">
        <v>289</v>
      </c>
      <c r="D822" s="54"/>
      <c r="E822" s="53"/>
    </row>
    <row r="823" spans="1:5" ht="20.25" customHeight="1">
      <c r="A823" s="22">
        <v>2111404</v>
      </c>
      <c r="B823" s="11" t="s">
        <v>892</v>
      </c>
      <c r="C823" s="54" t="s">
        <v>289</v>
      </c>
      <c r="D823" s="54"/>
      <c r="E823" s="53"/>
    </row>
    <row r="824" spans="1:5" ht="20.25" customHeight="1">
      <c r="A824" s="22">
        <v>2111405</v>
      </c>
      <c r="B824" s="11" t="s">
        <v>893</v>
      </c>
      <c r="C824" s="54" t="s">
        <v>289</v>
      </c>
      <c r="D824" s="54"/>
      <c r="E824" s="53"/>
    </row>
    <row r="825" spans="1:5" ht="20.25" customHeight="1">
      <c r="A825" s="22">
        <v>2111406</v>
      </c>
      <c r="B825" s="11" t="s">
        <v>894</v>
      </c>
      <c r="C825" s="54" t="s">
        <v>289</v>
      </c>
      <c r="D825" s="54"/>
      <c r="E825" s="53"/>
    </row>
    <row r="826" spans="1:5" ht="20.25" customHeight="1">
      <c r="A826" s="22">
        <v>2111407</v>
      </c>
      <c r="B826" s="11" t="s">
        <v>895</v>
      </c>
      <c r="C826" s="54" t="s">
        <v>289</v>
      </c>
      <c r="D826" s="54"/>
      <c r="E826" s="53"/>
    </row>
    <row r="827" spans="1:5" ht="20.25" customHeight="1">
      <c r="A827" s="22">
        <v>2111408</v>
      </c>
      <c r="B827" s="11" t="s">
        <v>896</v>
      </c>
      <c r="C827" s="54" t="s">
        <v>289</v>
      </c>
      <c r="D827" s="54"/>
      <c r="E827" s="53"/>
    </row>
    <row r="828" spans="1:5" ht="20.25" customHeight="1">
      <c r="A828" s="22">
        <v>2111409</v>
      </c>
      <c r="B828" s="11" t="s">
        <v>897</v>
      </c>
      <c r="C828" s="54" t="s">
        <v>289</v>
      </c>
      <c r="D828" s="54"/>
      <c r="E828" s="53"/>
    </row>
    <row r="829" spans="1:5" ht="20.25" customHeight="1">
      <c r="A829" s="22">
        <v>2111410</v>
      </c>
      <c r="B829" s="11" t="s">
        <v>898</v>
      </c>
      <c r="C829" s="54" t="s">
        <v>289</v>
      </c>
      <c r="D829" s="54"/>
      <c r="E829" s="53"/>
    </row>
    <row r="830" spans="1:5" ht="20.25" customHeight="1">
      <c r="A830" s="22">
        <v>2111411</v>
      </c>
      <c r="B830" s="11" t="s">
        <v>329</v>
      </c>
      <c r="C830" s="54" t="s">
        <v>289</v>
      </c>
      <c r="D830" s="54"/>
      <c r="E830" s="53"/>
    </row>
    <row r="831" spans="1:5" ht="20.25" customHeight="1">
      <c r="A831" s="22">
        <v>2111413</v>
      </c>
      <c r="B831" s="11" t="s">
        <v>899</v>
      </c>
      <c r="C831" s="54" t="s">
        <v>289</v>
      </c>
      <c r="D831" s="54"/>
      <c r="E831" s="53"/>
    </row>
    <row r="832" spans="1:5" ht="20.25" customHeight="1">
      <c r="A832" s="22">
        <v>2111450</v>
      </c>
      <c r="B832" s="11" t="s">
        <v>296</v>
      </c>
      <c r="C832" s="54" t="s">
        <v>289</v>
      </c>
      <c r="D832" s="54"/>
      <c r="E832" s="53"/>
    </row>
    <row r="833" spans="1:5" ht="20.25" customHeight="1">
      <c r="A833" s="22">
        <v>2111499</v>
      </c>
      <c r="B833" s="11" t="s">
        <v>900</v>
      </c>
      <c r="C833" s="54" t="s">
        <v>289</v>
      </c>
      <c r="D833" s="54"/>
      <c r="E833" s="53"/>
    </row>
    <row r="834" spans="1:5" ht="20.25" customHeight="1">
      <c r="A834" s="22">
        <v>21199</v>
      </c>
      <c r="B834" s="8" t="s">
        <v>901</v>
      </c>
      <c r="C834" s="54">
        <v>4030</v>
      </c>
      <c r="D834" s="54">
        <v>4030</v>
      </c>
      <c r="E834" s="53"/>
    </row>
    <row r="835" spans="1:5" ht="20.25" customHeight="1">
      <c r="A835" s="22">
        <v>2119901</v>
      </c>
      <c r="B835" s="11" t="s">
        <v>902</v>
      </c>
      <c r="C835" s="54">
        <v>4030</v>
      </c>
      <c r="D835" s="54">
        <v>4030</v>
      </c>
      <c r="E835" s="53"/>
    </row>
    <row r="836" spans="1:5" ht="20.25" customHeight="1">
      <c r="A836" s="22">
        <v>212</v>
      </c>
      <c r="B836" s="8" t="s">
        <v>903</v>
      </c>
      <c r="C836" s="54">
        <v>15020</v>
      </c>
      <c r="D836" s="54">
        <v>15040</v>
      </c>
      <c r="E836" s="53">
        <f t="shared" ref="E836:E838" si="23">D836-C836</f>
        <v>20</v>
      </c>
    </row>
    <row r="837" spans="1:5" ht="20.25" customHeight="1">
      <c r="A837" s="22">
        <v>21201</v>
      </c>
      <c r="B837" s="8" t="s">
        <v>904</v>
      </c>
      <c r="C837" s="54">
        <v>11073</v>
      </c>
      <c r="D837" s="54">
        <v>11053</v>
      </c>
      <c r="E837" s="53">
        <f t="shared" si="23"/>
        <v>-20</v>
      </c>
    </row>
    <row r="838" spans="1:5" ht="20.25" customHeight="1">
      <c r="A838" s="22">
        <v>2120101</v>
      </c>
      <c r="B838" s="11" t="s">
        <v>286</v>
      </c>
      <c r="C838" s="54">
        <v>5201</v>
      </c>
      <c r="D838" s="54">
        <v>5189</v>
      </c>
      <c r="E838" s="53">
        <f t="shared" si="23"/>
        <v>-12</v>
      </c>
    </row>
    <row r="839" spans="1:5" ht="20.25" customHeight="1">
      <c r="A839" s="22">
        <v>2120102</v>
      </c>
      <c r="B839" s="11" t="s">
        <v>287</v>
      </c>
      <c r="C839" s="54">
        <v>187</v>
      </c>
      <c r="D839" s="54">
        <v>187</v>
      </c>
      <c r="E839" s="53"/>
    </row>
    <row r="840" spans="1:5" ht="20.25" customHeight="1">
      <c r="A840" s="22">
        <v>2120103</v>
      </c>
      <c r="B840" s="11" t="s">
        <v>288</v>
      </c>
      <c r="C840" s="54" t="s">
        <v>289</v>
      </c>
      <c r="D840" s="54"/>
      <c r="E840" s="53"/>
    </row>
    <row r="841" spans="1:5" ht="20.25" customHeight="1">
      <c r="A841" s="22">
        <v>2120104</v>
      </c>
      <c r="B841" s="11" t="s">
        <v>905</v>
      </c>
      <c r="C841" s="54">
        <v>250</v>
      </c>
      <c r="D841" s="54">
        <v>244</v>
      </c>
      <c r="E841" s="53">
        <f t="shared" ref="E841:E845" si="24">D841-C841</f>
        <v>-6</v>
      </c>
    </row>
    <row r="842" spans="1:5" ht="20.25" customHeight="1">
      <c r="A842" s="22">
        <v>2120105</v>
      </c>
      <c r="B842" s="11" t="s">
        <v>906</v>
      </c>
      <c r="C842" s="54" t="s">
        <v>289</v>
      </c>
      <c r="D842" s="54"/>
      <c r="E842" s="53"/>
    </row>
    <row r="843" spans="1:5" ht="20.25" customHeight="1">
      <c r="A843" s="22">
        <v>2120106</v>
      </c>
      <c r="B843" s="11" t="s">
        <v>907</v>
      </c>
      <c r="C843" s="54">
        <v>346</v>
      </c>
      <c r="D843" s="54">
        <v>345</v>
      </c>
      <c r="E843" s="53">
        <f t="shared" si="24"/>
        <v>-1</v>
      </c>
    </row>
    <row r="844" spans="1:5" ht="20.25" customHeight="1">
      <c r="A844" s="22">
        <v>2120107</v>
      </c>
      <c r="B844" s="11" t="s">
        <v>908</v>
      </c>
      <c r="C844" s="54" t="s">
        <v>289</v>
      </c>
      <c r="D844" s="54"/>
      <c r="E844" s="53"/>
    </row>
    <row r="845" spans="1:5" ht="20.25" customHeight="1">
      <c r="A845" s="22">
        <v>2120109</v>
      </c>
      <c r="B845" s="11" t="s">
        <v>909</v>
      </c>
      <c r="C845" s="54">
        <v>847</v>
      </c>
      <c r="D845" s="54">
        <v>846</v>
      </c>
      <c r="E845" s="53">
        <f t="shared" si="24"/>
        <v>-1</v>
      </c>
    </row>
    <row r="846" spans="1:5" ht="20.25" customHeight="1">
      <c r="A846" s="22">
        <v>2120110</v>
      </c>
      <c r="B846" s="11" t="s">
        <v>910</v>
      </c>
      <c r="C846" s="54" t="s">
        <v>289</v>
      </c>
      <c r="D846" s="54"/>
      <c r="E846" s="53"/>
    </row>
    <row r="847" spans="1:5" ht="20.25" customHeight="1">
      <c r="A847" s="22">
        <v>2120199</v>
      </c>
      <c r="B847" s="11" t="s">
        <v>911</v>
      </c>
      <c r="C847" s="54">
        <v>4243</v>
      </c>
      <c r="D847" s="54">
        <v>4243</v>
      </c>
      <c r="E847" s="53"/>
    </row>
    <row r="848" spans="1:5" ht="20.25" customHeight="1">
      <c r="A848" s="22">
        <v>21202</v>
      </c>
      <c r="B848" s="8" t="s">
        <v>912</v>
      </c>
      <c r="C848" s="54">
        <v>6</v>
      </c>
      <c r="D848" s="54">
        <v>6</v>
      </c>
      <c r="E848" s="53"/>
    </row>
    <row r="849" spans="1:5" ht="20.25" customHeight="1">
      <c r="A849" s="22">
        <v>2120201</v>
      </c>
      <c r="B849" s="11" t="s">
        <v>913</v>
      </c>
      <c r="C849" s="54">
        <v>6</v>
      </c>
      <c r="D849" s="54">
        <v>6</v>
      </c>
      <c r="E849" s="53"/>
    </row>
    <row r="850" spans="1:5" ht="20.25" customHeight="1">
      <c r="A850" s="22">
        <v>21203</v>
      </c>
      <c r="B850" s="8" t="s">
        <v>914</v>
      </c>
      <c r="C850" s="54">
        <v>1310</v>
      </c>
      <c r="D850" s="54">
        <v>1310</v>
      </c>
      <c r="E850" s="53"/>
    </row>
    <row r="851" spans="1:5" ht="20.25" customHeight="1">
      <c r="A851" s="22">
        <v>2120303</v>
      </c>
      <c r="B851" s="11" t="s">
        <v>915</v>
      </c>
      <c r="C851" s="54">
        <v>7</v>
      </c>
      <c r="D851" s="54">
        <v>7</v>
      </c>
      <c r="E851" s="53"/>
    </row>
    <row r="852" spans="1:5" ht="20.25" customHeight="1">
      <c r="A852" s="22">
        <v>2120399</v>
      </c>
      <c r="B852" s="11" t="s">
        <v>916</v>
      </c>
      <c r="C852" s="54">
        <v>1303</v>
      </c>
      <c r="D852" s="54">
        <v>1303</v>
      </c>
      <c r="E852" s="53"/>
    </row>
    <row r="853" spans="1:5" ht="20.25" customHeight="1">
      <c r="A853" s="22">
        <v>21205</v>
      </c>
      <c r="B853" s="8" t="s">
        <v>917</v>
      </c>
      <c r="C853" s="54">
        <v>244</v>
      </c>
      <c r="D853" s="54">
        <v>244</v>
      </c>
      <c r="E853" s="53"/>
    </row>
    <row r="854" spans="1:5" ht="20.25" customHeight="1">
      <c r="A854" s="22">
        <v>2120501</v>
      </c>
      <c r="B854" s="11" t="s">
        <v>918</v>
      </c>
      <c r="C854" s="54">
        <v>244</v>
      </c>
      <c r="D854" s="54">
        <v>244</v>
      </c>
      <c r="E854" s="53"/>
    </row>
    <row r="855" spans="1:5" ht="20.25" customHeight="1">
      <c r="A855" s="22">
        <v>21206</v>
      </c>
      <c r="B855" s="8" t="s">
        <v>919</v>
      </c>
      <c r="C855" s="54" t="s">
        <v>289</v>
      </c>
      <c r="D855" s="54"/>
      <c r="E855" s="53"/>
    </row>
    <row r="856" spans="1:5" ht="20.25" customHeight="1">
      <c r="A856" s="22">
        <v>2120601</v>
      </c>
      <c r="B856" s="11" t="s">
        <v>920</v>
      </c>
      <c r="C856" s="54" t="s">
        <v>289</v>
      </c>
      <c r="D856" s="54"/>
      <c r="E856" s="53"/>
    </row>
    <row r="857" spans="1:5" ht="20.25" customHeight="1">
      <c r="A857" s="22">
        <v>21299</v>
      </c>
      <c r="B857" s="8" t="s">
        <v>921</v>
      </c>
      <c r="C857" s="54">
        <v>2387</v>
      </c>
      <c r="D857" s="54">
        <v>2427</v>
      </c>
      <c r="E857" s="53">
        <f t="shared" ref="E857:E862" si="25">D857-C857</f>
        <v>40</v>
      </c>
    </row>
    <row r="858" spans="1:5" ht="20.25" customHeight="1">
      <c r="A858" s="22">
        <v>2129999</v>
      </c>
      <c r="B858" s="11" t="s">
        <v>922</v>
      </c>
      <c r="C858" s="54">
        <v>2387</v>
      </c>
      <c r="D858" s="54">
        <v>2427</v>
      </c>
      <c r="E858" s="53">
        <f t="shared" si="25"/>
        <v>40</v>
      </c>
    </row>
    <row r="859" spans="1:5" ht="20.25" customHeight="1">
      <c r="A859" s="22">
        <v>213</v>
      </c>
      <c r="B859" s="8" t="s">
        <v>923</v>
      </c>
      <c r="C859" s="54">
        <v>16657</v>
      </c>
      <c r="D859" s="54">
        <v>16764</v>
      </c>
      <c r="E859" s="53">
        <f t="shared" si="25"/>
        <v>107</v>
      </c>
    </row>
    <row r="860" spans="1:5" ht="20.25" customHeight="1">
      <c r="A860" s="22">
        <v>21301</v>
      </c>
      <c r="B860" s="8" t="s">
        <v>924</v>
      </c>
      <c r="C860" s="54">
        <v>4774</v>
      </c>
      <c r="D860" s="54">
        <v>4760</v>
      </c>
      <c r="E860" s="53">
        <f t="shared" si="25"/>
        <v>-14</v>
      </c>
    </row>
    <row r="861" spans="1:5" ht="20.25" customHeight="1">
      <c r="A861" s="22">
        <v>2130101</v>
      </c>
      <c r="B861" s="11" t="s">
        <v>286</v>
      </c>
      <c r="C861" s="54">
        <v>2099</v>
      </c>
      <c r="D861" s="54">
        <v>2087</v>
      </c>
      <c r="E861" s="53">
        <f t="shared" si="25"/>
        <v>-12</v>
      </c>
    </row>
    <row r="862" spans="1:5" ht="20.25" customHeight="1">
      <c r="A862" s="22">
        <v>2130102</v>
      </c>
      <c r="B862" s="11" t="s">
        <v>287</v>
      </c>
      <c r="C862" s="54">
        <v>141</v>
      </c>
      <c r="D862" s="54">
        <v>140</v>
      </c>
      <c r="E862" s="53">
        <f t="shared" si="25"/>
        <v>-1</v>
      </c>
    </row>
    <row r="863" spans="1:5" ht="20.25" customHeight="1">
      <c r="A863" s="22">
        <v>2130103</v>
      </c>
      <c r="B863" s="11" t="s">
        <v>288</v>
      </c>
      <c r="C863" s="54" t="s">
        <v>289</v>
      </c>
      <c r="D863" s="54"/>
      <c r="E863" s="53"/>
    </row>
    <row r="864" spans="1:5" ht="20.25" customHeight="1">
      <c r="A864" s="22">
        <v>2130104</v>
      </c>
      <c r="B864" s="11" t="s">
        <v>296</v>
      </c>
      <c r="C864" s="54">
        <v>701</v>
      </c>
      <c r="D864" s="54">
        <v>700</v>
      </c>
      <c r="E864" s="53">
        <f>D864-C864</f>
        <v>-1</v>
      </c>
    </row>
    <row r="865" spans="1:5" ht="20.25" customHeight="1">
      <c r="A865" s="22">
        <v>2130105</v>
      </c>
      <c r="B865" s="11" t="s">
        <v>925</v>
      </c>
      <c r="C865" s="54" t="s">
        <v>289</v>
      </c>
      <c r="D865" s="54"/>
      <c r="E865" s="53"/>
    </row>
    <row r="866" spans="1:5" ht="20.25" customHeight="1">
      <c r="A866" s="22">
        <v>2130106</v>
      </c>
      <c r="B866" s="11" t="s">
        <v>926</v>
      </c>
      <c r="C866" s="54">
        <v>85</v>
      </c>
      <c r="D866" s="54">
        <v>85</v>
      </c>
      <c r="E866" s="53"/>
    </row>
    <row r="867" spans="1:5" ht="20.25" customHeight="1">
      <c r="A867" s="22">
        <v>2130108</v>
      </c>
      <c r="B867" s="11" t="s">
        <v>927</v>
      </c>
      <c r="C867" s="54">
        <v>113</v>
      </c>
      <c r="D867" s="54">
        <v>113</v>
      </c>
      <c r="E867" s="53"/>
    </row>
    <row r="868" spans="1:5" ht="20.25" customHeight="1">
      <c r="A868" s="22">
        <v>2130109</v>
      </c>
      <c r="B868" s="11" t="s">
        <v>928</v>
      </c>
      <c r="C868" s="54">
        <v>107</v>
      </c>
      <c r="D868" s="54">
        <v>107</v>
      </c>
      <c r="E868" s="53"/>
    </row>
    <row r="869" spans="1:5" ht="20.25" customHeight="1">
      <c r="A869" s="22">
        <v>2130110</v>
      </c>
      <c r="B869" s="11" t="s">
        <v>929</v>
      </c>
      <c r="C869" s="54">
        <v>10</v>
      </c>
      <c r="D869" s="54">
        <v>10</v>
      </c>
      <c r="E869" s="53"/>
    </row>
    <row r="870" spans="1:5" ht="20.25" customHeight="1">
      <c r="A870" s="22">
        <v>2130111</v>
      </c>
      <c r="B870" s="11" t="s">
        <v>930</v>
      </c>
      <c r="C870" s="54" t="s">
        <v>289</v>
      </c>
      <c r="D870" s="54"/>
      <c r="E870" s="53"/>
    </row>
    <row r="871" spans="1:5" ht="20.25" customHeight="1">
      <c r="A871" s="22">
        <v>2130112</v>
      </c>
      <c r="B871" s="11" t="s">
        <v>931</v>
      </c>
      <c r="C871" s="54" t="s">
        <v>289</v>
      </c>
      <c r="D871" s="54"/>
      <c r="E871" s="53"/>
    </row>
    <row r="872" spans="1:5" ht="20.25" customHeight="1">
      <c r="A872" s="22">
        <v>2130114</v>
      </c>
      <c r="B872" s="11" t="s">
        <v>932</v>
      </c>
      <c r="C872" s="54" t="s">
        <v>289</v>
      </c>
      <c r="D872" s="54"/>
      <c r="E872" s="53"/>
    </row>
    <row r="873" spans="1:5" ht="20.25" customHeight="1">
      <c r="A873" s="22">
        <v>2130119</v>
      </c>
      <c r="B873" s="11" t="s">
        <v>933</v>
      </c>
      <c r="C873" s="54" t="s">
        <v>289</v>
      </c>
      <c r="D873" s="54"/>
      <c r="E873" s="53"/>
    </row>
    <row r="874" spans="1:5" ht="20.25" customHeight="1">
      <c r="A874" s="22">
        <v>2130120</v>
      </c>
      <c r="B874" s="11" t="s">
        <v>934</v>
      </c>
      <c r="C874" s="54" t="s">
        <v>289</v>
      </c>
      <c r="D874" s="54"/>
      <c r="E874" s="53"/>
    </row>
    <row r="875" spans="1:5" ht="20.25" customHeight="1">
      <c r="A875" s="22">
        <v>2130121</v>
      </c>
      <c r="B875" s="11" t="s">
        <v>935</v>
      </c>
      <c r="C875" s="54" t="s">
        <v>289</v>
      </c>
      <c r="D875" s="54"/>
      <c r="E875" s="53"/>
    </row>
    <row r="876" spans="1:5" ht="20.25" customHeight="1">
      <c r="A876" s="22">
        <v>2130122</v>
      </c>
      <c r="B876" s="11" t="s">
        <v>936</v>
      </c>
      <c r="C876" s="54" t="s">
        <v>289</v>
      </c>
      <c r="D876" s="54"/>
      <c r="E876" s="53"/>
    </row>
    <row r="877" spans="1:5" ht="20.25" customHeight="1">
      <c r="A877" s="22">
        <v>2130124</v>
      </c>
      <c r="B877" s="11" t="s">
        <v>937</v>
      </c>
      <c r="C877" s="54" t="s">
        <v>289</v>
      </c>
      <c r="D877" s="54"/>
      <c r="E877" s="53"/>
    </row>
    <row r="878" spans="1:5" ht="20.25" customHeight="1">
      <c r="A878" s="22">
        <v>2130125</v>
      </c>
      <c r="B878" s="11" t="s">
        <v>938</v>
      </c>
      <c r="C878" s="54">
        <v>5</v>
      </c>
      <c r="D878" s="54">
        <v>5</v>
      </c>
      <c r="E878" s="53"/>
    </row>
    <row r="879" spans="1:5" ht="20.25" customHeight="1">
      <c r="A879" s="22">
        <v>2130126</v>
      </c>
      <c r="B879" s="11" t="s">
        <v>939</v>
      </c>
      <c r="C879" s="54" t="s">
        <v>289</v>
      </c>
      <c r="D879" s="54"/>
      <c r="E879" s="53"/>
    </row>
    <row r="880" spans="1:5" ht="20.25" customHeight="1">
      <c r="A880" s="22">
        <v>2130135</v>
      </c>
      <c r="B880" s="11" t="s">
        <v>940</v>
      </c>
      <c r="C880" s="54">
        <v>9</v>
      </c>
      <c r="D880" s="54">
        <v>9</v>
      </c>
      <c r="E880" s="53"/>
    </row>
    <row r="881" spans="1:5" ht="20.25" customHeight="1">
      <c r="A881" s="22">
        <v>2130142</v>
      </c>
      <c r="B881" s="11" t="s">
        <v>941</v>
      </c>
      <c r="C881" s="54" t="s">
        <v>289</v>
      </c>
      <c r="D881" s="54"/>
      <c r="E881" s="53"/>
    </row>
    <row r="882" spans="1:5" ht="20.25" customHeight="1">
      <c r="A882" s="22">
        <v>2130148</v>
      </c>
      <c r="B882" s="11" t="s">
        <v>942</v>
      </c>
      <c r="C882" s="54">
        <v>11</v>
      </c>
      <c r="D882" s="54">
        <v>11</v>
      </c>
      <c r="E882" s="53"/>
    </row>
    <row r="883" spans="1:5" ht="20.25" customHeight="1">
      <c r="A883" s="22">
        <v>2130152</v>
      </c>
      <c r="B883" s="11" t="s">
        <v>943</v>
      </c>
      <c r="C883" s="54" t="s">
        <v>289</v>
      </c>
      <c r="D883" s="54"/>
      <c r="E883" s="53"/>
    </row>
    <row r="884" spans="1:5" ht="20.25" customHeight="1">
      <c r="A884" s="22">
        <v>2130153</v>
      </c>
      <c r="B884" s="11" t="s">
        <v>944</v>
      </c>
      <c r="C884" s="54" t="s">
        <v>289</v>
      </c>
      <c r="D884" s="54"/>
      <c r="E884" s="53"/>
    </row>
    <row r="885" spans="1:5" ht="20.25" customHeight="1">
      <c r="A885" s="22">
        <v>2130199</v>
      </c>
      <c r="B885" s="11" t="s">
        <v>945</v>
      </c>
      <c r="C885" s="54">
        <v>1494</v>
      </c>
      <c r="D885" s="54">
        <v>1494</v>
      </c>
      <c r="E885" s="53"/>
    </row>
    <row r="886" spans="1:5" ht="20.25" customHeight="1">
      <c r="A886" s="22">
        <v>21302</v>
      </c>
      <c r="B886" s="8" t="s">
        <v>946</v>
      </c>
      <c r="C886" s="54">
        <v>2510</v>
      </c>
      <c r="D886" s="54">
        <v>2505</v>
      </c>
      <c r="E886" s="53">
        <f>D886-C886</f>
        <v>-5</v>
      </c>
    </row>
    <row r="887" spans="1:5" ht="20.25" customHeight="1">
      <c r="A887" s="22">
        <v>2130201</v>
      </c>
      <c r="B887" s="11" t="s">
        <v>286</v>
      </c>
      <c r="C887" s="54">
        <v>915</v>
      </c>
      <c r="D887" s="54">
        <v>914</v>
      </c>
      <c r="E887" s="53">
        <f>D887-C887</f>
        <v>-1</v>
      </c>
    </row>
    <row r="888" spans="1:5" ht="20.25" customHeight="1">
      <c r="A888" s="22">
        <v>2130202</v>
      </c>
      <c r="B888" s="11" t="s">
        <v>287</v>
      </c>
      <c r="C888" s="54">
        <v>14</v>
      </c>
      <c r="D888" s="54">
        <v>14</v>
      </c>
      <c r="E888" s="53"/>
    </row>
    <row r="889" spans="1:5" ht="20.25" customHeight="1">
      <c r="A889" s="22">
        <v>2130203</v>
      </c>
      <c r="B889" s="11" t="s">
        <v>288</v>
      </c>
      <c r="C889" s="54" t="s">
        <v>289</v>
      </c>
      <c r="D889" s="54"/>
      <c r="E889" s="53"/>
    </row>
    <row r="890" spans="1:5" ht="20.25" customHeight="1">
      <c r="A890" s="22">
        <v>2130204</v>
      </c>
      <c r="B890" s="11" t="s">
        <v>947</v>
      </c>
      <c r="C890" s="54" t="s">
        <v>289</v>
      </c>
      <c r="D890" s="54"/>
      <c r="E890" s="53"/>
    </row>
    <row r="891" spans="1:5" ht="20.25" customHeight="1">
      <c r="A891" s="22">
        <v>2130205</v>
      </c>
      <c r="B891" s="11" t="s">
        <v>948</v>
      </c>
      <c r="C891" s="54" t="s">
        <v>289</v>
      </c>
      <c r="D891" s="54"/>
      <c r="E891" s="53"/>
    </row>
    <row r="892" spans="1:5" ht="20.25" customHeight="1">
      <c r="A892" s="22">
        <v>2130206</v>
      </c>
      <c r="B892" s="11" t="s">
        <v>949</v>
      </c>
      <c r="C892" s="54" t="s">
        <v>289</v>
      </c>
      <c r="D892" s="54"/>
      <c r="E892" s="53"/>
    </row>
    <row r="893" spans="1:5" ht="20.25" customHeight="1">
      <c r="A893" s="22">
        <v>2130207</v>
      </c>
      <c r="B893" s="11" t="s">
        <v>950</v>
      </c>
      <c r="C893" s="54">
        <v>4</v>
      </c>
      <c r="D893" s="54">
        <v>4</v>
      </c>
      <c r="E893" s="53"/>
    </row>
    <row r="894" spans="1:5" ht="20.25" customHeight="1">
      <c r="A894" s="22">
        <v>2130209</v>
      </c>
      <c r="B894" s="11" t="s">
        <v>951</v>
      </c>
      <c r="C894" s="54">
        <v>18</v>
      </c>
      <c r="D894" s="54">
        <v>18</v>
      </c>
      <c r="E894" s="53"/>
    </row>
    <row r="895" spans="1:5" ht="20.25" customHeight="1">
      <c r="A895" s="22">
        <v>2130210</v>
      </c>
      <c r="B895" s="11" t="s">
        <v>952</v>
      </c>
      <c r="C895" s="54" t="s">
        <v>289</v>
      </c>
      <c r="D895" s="54"/>
      <c r="E895" s="53"/>
    </row>
    <row r="896" spans="1:5" ht="20.25" customHeight="1">
      <c r="A896" s="22">
        <v>2130211</v>
      </c>
      <c r="B896" s="11" t="s">
        <v>953</v>
      </c>
      <c r="C896" s="54">
        <v>31</v>
      </c>
      <c r="D896" s="54">
        <v>31</v>
      </c>
      <c r="E896" s="53"/>
    </row>
    <row r="897" spans="1:5" ht="20.25" customHeight="1">
      <c r="A897" s="22">
        <v>2130212</v>
      </c>
      <c r="B897" s="11" t="s">
        <v>954</v>
      </c>
      <c r="C897" s="54">
        <v>23</v>
      </c>
      <c r="D897" s="54">
        <v>23</v>
      </c>
      <c r="E897" s="53"/>
    </row>
    <row r="898" spans="1:5" ht="20.25" customHeight="1">
      <c r="A898" s="22">
        <v>2130213</v>
      </c>
      <c r="B898" s="11" t="s">
        <v>955</v>
      </c>
      <c r="C898" s="54">
        <v>8</v>
      </c>
      <c r="D898" s="54">
        <v>8</v>
      </c>
      <c r="E898" s="53"/>
    </row>
    <row r="899" spans="1:5" ht="20.25" customHeight="1">
      <c r="A899" s="22">
        <v>2130217</v>
      </c>
      <c r="B899" s="11" t="s">
        <v>956</v>
      </c>
      <c r="C899" s="54" t="s">
        <v>289</v>
      </c>
      <c r="D899" s="54"/>
      <c r="E899" s="53"/>
    </row>
    <row r="900" spans="1:5" ht="20.25" customHeight="1">
      <c r="A900" s="22">
        <v>2130220</v>
      </c>
      <c r="B900" s="11" t="s">
        <v>957</v>
      </c>
      <c r="C900" s="54" t="s">
        <v>289</v>
      </c>
      <c r="D900" s="54"/>
      <c r="E900" s="53"/>
    </row>
    <row r="901" spans="1:5" ht="20.25" customHeight="1">
      <c r="A901" s="22">
        <v>2130221</v>
      </c>
      <c r="B901" s="11" t="s">
        <v>958</v>
      </c>
      <c r="C901" s="54" t="s">
        <v>289</v>
      </c>
      <c r="D901" s="54"/>
      <c r="E901" s="53"/>
    </row>
    <row r="902" spans="1:5" ht="20.25" customHeight="1">
      <c r="A902" s="22">
        <v>2130223</v>
      </c>
      <c r="B902" s="11" t="s">
        <v>959</v>
      </c>
      <c r="C902" s="54" t="s">
        <v>289</v>
      </c>
      <c r="D902" s="54"/>
      <c r="E902" s="53"/>
    </row>
    <row r="903" spans="1:5" ht="20.25" customHeight="1">
      <c r="A903" s="22">
        <v>2130226</v>
      </c>
      <c r="B903" s="11" t="s">
        <v>960</v>
      </c>
      <c r="C903" s="54">
        <v>26</v>
      </c>
      <c r="D903" s="54">
        <v>26</v>
      </c>
      <c r="E903" s="53"/>
    </row>
    <row r="904" spans="1:5" ht="20.25" customHeight="1">
      <c r="A904" s="22">
        <v>2130227</v>
      </c>
      <c r="B904" s="11" t="s">
        <v>961</v>
      </c>
      <c r="C904" s="54" t="s">
        <v>289</v>
      </c>
      <c r="D904" s="54"/>
      <c r="E904" s="53"/>
    </row>
    <row r="905" spans="1:5" ht="20.25" customHeight="1">
      <c r="A905" s="22">
        <v>2130232</v>
      </c>
      <c r="B905" s="11" t="s">
        <v>962</v>
      </c>
      <c r="C905" s="54" t="s">
        <v>289</v>
      </c>
      <c r="D905" s="54"/>
      <c r="E905" s="53"/>
    </row>
    <row r="906" spans="1:5" ht="20.25" customHeight="1">
      <c r="A906" s="22">
        <v>2130234</v>
      </c>
      <c r="B906" s="11" t="s">
        <v>963</v>
      </c>
      <c r="C906" s="54">
        <v>76</v>
      </c>
      <c r="D906" s="54">
        <v>76</v>
      </c>
      <c r="E906" s="53"/>
    </row>
    <row r="907" spans="1:5" ht="20.25" customHeight="1">
      <c r="A907" s="22">
        <v>2130235</v>
      </c>
      <c r="B907" s="11" t="s">
        <v>964</v>
      </c>
      <c r="C907" s="54" t="s">
        <v>289</v>
      </c>
      <c r="D907" s="54"/>
      <c r="E907" s="53"/>
    </row>
    <row r="908" spans="1:5" ht="20.25" customHeight="1">
      <c r="A908" s="22">
        <v>2130236</v>
      </c>
      <c r="B908" s="11" t="s">
        <v>965</v>
      </c>
      <c r="C908" s="54" t="s">
        <v>289</v>
      </c>
      <c r="D908" s="54"/>
      <c r="E908" s="53"/>
    </row>
    <row r="909" spans="1:5" ht="20.25" customHeight="1">
      <c r="A909" s="22">
        <v>2130237</v>
      </c>
      <c r="B909" s="11" t="s">
        <v>966</v>
      </c>
      <c r="C909" s="54" t="s">
        <v>289</v>
      </c>
      <c r="D909" s="54"/>
      <c r="E909" s="53"/>
    </row>
    <row r="910" spans="1:5" ht="20.25" customHeight="1">
      <c r="A910" s="22">
        <v>2130299</v>
      </c>
      <c r="B910" s="11" t="s">
        <v>967</v>
      </c>
      <c r="C910" s="54">
        <v>1395</v>
      </c>
      <c r="D910" s="54">
        <v>1391</v>
      </c>
      <c r="E910" s="53">
        <f t="shared" ref="E910:E912" si="26">D910-C910</f>
        <v>-4</v>
      </c>
    </row>
    <row r="911" spans="1:5" ht="20.25" customHeight="1">
      <c r="A911" s="22">
        <v>21303</v>
      </c>
      <c r="B911" s="8" t="s">
        <v>968</v>
      </c>
      <c r="C911" s="54">
        <v>8809</v>
      </c>
      <c r="D911" s="54">
        <v>8936</v>
      </c>
      <c r="E911" s="53">
        <f t="shared" si="26"/>
        <v>127</v>
      </c>
    </row>
    <row r="912" spans="1:5" ht="20.25" customHeight="1">
      <c r="A912" s="22">
        <v>2130301</v>
      </c>
      <c r="B912" s="11" t="s">
        <v>286</v>
      </c>
      <c r="C912" s="54">
        <v>4489</v>
      </c>
      <c r="D912" s="54">
        <v>4476</v>
      </c>
      <c r="E912" s="53">
        <f t="shared" si="26"/>
        <v>-13</v>
      </c>
    </row>
    <row r="913" spans="1:5" ht="20.25" customHeight="1">
      <c r="A913" s="22">
        <v>2130302</v>
      </c>
      <c r="B913" s="11" t="s">
        <v>287</v>
      </c>
      <c r="C913" s="54">
        <v>21</v>
      </c>
      <c r="D913" s="54">
        <v>21</v>
      </c>
      <c r="E913" s="53"/>
    </row>
    <row r="914" spans="1:5" ht="20.25" customHeight="1">
      <c r="A914" s="22">
        <v>2130303</v>
      </c>
      <c r="B914" s="11" t="s">
        <v>288</v>
      </c>
      <c r="C914" s="54" t="s">
        <v>289</v>
      </c>
      <c r="D914" s="54"/>
      <c r="E914" s="53"/>
    </row>
    <row r="915" spans="1:5" ht="20.25" customHeight="1">
      <c r="A915" s="22">
        <v>2130304</v>
      </c>
      <c r="B915" s="11" t="s">
        <v>969</v>
      </c>
      <c r="C915" s="54">
        <v>260</v>
      </c>
      <c r="D915" s="54">
        <v>260</v>
      </c>
      <c r="E915" s="53"/>
    </row>
    <row r="916" spans="1:5" ht="20.25" customHeight="1">
      <c r="A916" s="22">
        <v>2130305</v>
      </c>
      <c r="B916" s="11" t="s">
        <v>970</v>
      </c>
      <c r="C916" s="54">
        <v>563</v>
      </c>
      <c r="D916" s="54">
        <v>563</v>
      </c>
      <c r="E916" s="53"/>
    </row>
    <row r="917" spans="1:5" ht="20.25" customHeight="1">
      <c r="A917" s="22">
        <v>2130306</v>
      </c>
      <c r="B917" s="11" t="s">
        <v>971</v>
      </c>
      <c r="C917" s="54">
        <v>114</v>
      </c>
      <c r="D917" s="54">
        <v>114</v>
      </c>
      <c r="E917" s="53"/>
    </row>
    <row r="918" spans="1:5" ht="20.25" customHeight="1">
      <c r="A918" s="22">
        <v>2130307</v>
      </c>
      <c r="B918" s="11" t="s">
        <v>972</v>
      </c>
      <c r="C918" s="54" t="s">
        <v>289</v>
      </c>
      <c r="D918" s="54"/>
      <c r="E918" s="53"/>
    </row>
    <row r="919" spans="1:5" ht="20.25" customHeight="1">
      <c r="A919" s="22">
        <v>2130308</v>
      </c>
      <c r="B919" s="11" t="s">
        <v>973</v>
      </c>
      <c r="C919" s="54">
        <v>18</v>
      </c>
      <c r="D919" s="54">
        <v>18</v>
      </c>
      <c r="E919" s="53"/>
    </row>
    <row r="920" spans="1:5" ht="20.25" customHeight="1">
      <c r="A920" s="22">
        <v>2130309</v>
      </c>
      <c r="B920" s="11" t="s">
        <v>974</v>
      </c>
      <c r="C920" s="54" t="s">
        <v>289</v>
      </c>
      <c r="D920" s="54"/>
      <c r="E920" s="53"/>
    </row>
    <row r="921" spans="1:5" ht="20.25" customHeight="1">
      <c r="A921" s="22">
        <v>2130310</v>
      </c>
      <c r="B921" s="11" t="s">
        <v>975</v>
      </c>
      <c r="C921" s="54" t="s">
        <v>289</v>
      </c>
      <c r="D921" s="54"/>
      <c r="E921" s="53"/>
    </row>
    <row r="922" spans="1:5" ht="20.25" customHeight="1">
      <c r="A922" s="22">
        <v>2130311</v>
      </c>
      <c r="B922" s="11" t="s">
        <v>976</v>
      </c>
      <c r="C922" s="54" t="s">
        <v>289</v>
      </c>
      <c r="D922" s="54"/>
      <c r="E922" s="53"/>
    </row>
    <row r="923" spans="1:5" ht="20.25" customHeight="1">
      <c r="A923" s="22">
        <v>2130312</v>
      </c>
      <c r="B923" s="11" t="s">
        <v>977</v>
      </c>
      <c r="C923" s="54">
        <v>90</v>
      </c>
      <c r="D923" s="54">
        <v>90</v>
      </c>
      <c r="E923" s="53"/>
    </row>
    <row r="924" spans="1:5" ht="20.25" customHeight="1">
      <c r="A924" s="22">
        <v>2130313</v>
      </c>
      <c r="B924" s="11" t="s">
        <v>978</v>
      </c>
      <c r="C924" s="54">
        <v>88</v>
      </c>
      <c r="D924" s="54">
        <v>88</v>
      </c>
      <c r="E924" s="53"/>
    </row>
    <row r="925" spans="1:5" ht="20.25" customHeight="1">
      <c r="A925" s="22">
        <v>2130314</v>
      </c>
      <c r="B925" s="11" t="s">
        <v>979</v>
      </c>
      <c r="C925" s="54">
        <v>877</v>
      </c>
      <c r="D925" s="54">
        <v>877</v>
      </c>
      <c r="E925" s="53"/>
    </row>
    <row r="926" spans="1:5" ht="20.25" customHeight="1">
      <c r="A926" s="22">
        <v>2130315</v>
      </c>
      <c r="B926" s="11" t="s">
        <v>980</v>
      </c>
      <c r="C926" s="54" t="s">
        <v>289</v>
      </c>
      <c r="D926" s="54"/>
      <c r="E926" s="53"/>
    </row>
    <row r="927" spans="1:5" ht="20.25" customHeight="1">
      <c r="A927" s="22">
        <v>2130316</v>
      </c>
      <c r="B927" s="11" t="s">
        <v>981</v>
      </c>
      <c r="C927" s="54">
        <v>23</v>
      </c>
      <c r="D927" s="54">
        <v>23</v>
      </c>
      <c r="E927" s="53"/>
    </row>
    <row r="928" spans="1:5" ht="20.25" customHeight="1">
      <c r="A928" s="22">
        <v>2130317</v>
      </c>
      <c r="B928" s="11" t="s">
        <v>982</v>
      </c>
      <c r="C928" s="54" t="s">
        <v>289</v>
      </c>
      <c r="D928" s="54"/>
      <c r="E928" s="53"/>
    </row>
    <row r="929" spans="1:5" ht="20.25" customHeight="1">
      <c r="A929" s="22">
        <v>2130318</v>
      </c>
      <c r="B929" s="11" t="s">
        <v>983</v>
      </c>
      <c r="C929" s="54" t="s">
        <v>289</v>
      </c>
      <c r="D929" s="54"/>
      <c r="E929" s="53"/>
    </row>
    <row r="930" spans="1:5" ht="20.25" customHeight="1">
      <c r="A930" s="22">
        <v>2130319</v>
      </c>
      <c r="B930" s="11" t="s">
        <v>984</v>
      </c>
      <c r="C930" s="54" t="s">
        <v>289</v>
      </c>
      <c r="D930" s="54"/>
      <c r="E930" s="53"/>
    </row>
    <row r="931" spans="1:5" ht="20.25" customHeight="1">
      <c r="A931" s="22">
        <v>2130321</v>
      </c>
      <c r="B931" s="11" t="s">
        <v>985</v>
      </c>
      <c r="C931" s="54">
        <v>35</v>
      </c>
      <c r="D931" s="54">
        <v>35</v>
      </c>
      <c r="E931" s="53"/>
    </row>
    <row r="932" spans="1:5" ht="20.25" customHeight="1">
      <c r="A932" s="22">
        <v>2130322</v>
      </c>
      <c r="B932" s="11" t="s">
        <v>986</v>
      </c>
      <c r="C932" s="54" t="s">
        <v>289</v>
      </c>
      <c r="D932" s="54"/>
      <c r="E932" s="53"/>
    </row>
    <row r="933" spans="1:5" ht="20.25" customHeight="1">
      <c r="A933" s="22">
        <v>2130333</v>
      </c>
      <c r="B933" s="11" t="s">
        <v>959</v>
      </c>
      <c r="C933" s="54" t="s">
        <v>289</v>
      </c>
      <c r="D933" s="54"/>
      <c r="E933" s="53"/>
    </row>
    <row r="934" spans="1:5" ht="20.25" customHeight="1">
      <c r="A934" s="22">
        <v>2130334</v>
      </c>
      <c r="B934" s="11" t="s">
        <v>987</v>
      </c>
      <c r="C934" s="54" t="s">
        <v>289</v>
      </c>
      <c r="D934" s="54"/>
      <c r="E934" s="53"/>
    </row>
    <row r="935" spans="1:5" ht="20.25" customHeight="1">
      <c r="A935" s="22">
        <v>2130335</v>
      </c>
      <c r="B935" s="11" t="s">
        <v>988</v>
      </c>
      <c r="C935" s="54" t="s">
        <v>289</v>
      </c>
      <c r="D935" s="54"/>
      <c r="E935" s="53"/>
    </row>
    <row r="936" spans="1:5" ht="20.25" customHeight="1">
      <c r="A936" s="22">
        <v>2130336</v>
      </c>
      <c r="B936" s="11" t="s">
        <v>989</v>
      </c>
      <c r="C936" s="54" t="s">
        <v>289</v>
      </c>
      <c r="D936" s="54"/>
      <c r="E936" s="53"/>
    </row>
    <row r="937" spans="1:5" ht="20.25" customHeight="1">
      <c r="A937" s="22">
        <v>2130337</v>
      </c>
      <c r="B937" s="11" t="s">
        <v>990</v>
      </c>
      <c r="C937" s="55" t="s">
        <v>289</v>
      </c>
      <c r="D937" s="55"/>
      <c r="E937" s="56"/>
    </row>
    <row r="938" spans="1:5" ht="20.25" customHeight="1">
      <c r="A938" s="22">
        <v>2130399</v>
      </c>
      <c r="B938" s="11" t="s">
        <v>991</v>
      </c>
      <c r="C938" s="55">
        <v>2232</v>
      </c>
      <c r="D938" s="55">
        <v>2372</v>
      </c>
      <c r="E938" s="56">
        <f t="shared" ref="E938:E940" si="27">D938-C938</f>
        <v>140</v>
      </c>
    </row>
    <row r="939" spans="1:5" ht="20.25" customHeight="1">
      <c r="A939" s="22">
        <v>21305</v>
      </c>
      <c r="B939" s="8" t="s">
        <v>992</v>
      </c>
      <c r="C939" s="55">
        <v>376</v>
      </c>
      <c r="D939" s="55">
        <v>375</v>
      </c>
      <c r="E939" s="56">
        <f t="shared" si="27"/>
        <v>-1</v>
      </c>
    </row>
    <row r="940" spans="1:5" ht="20.25" customHeight="1">
      <c r="A940" s="22">
        <v>2130501</v>
      </c>
      <c r="B940" s="11" t="s">
        <v>286</v>
      </c>
      <c r="C940" s="55">
        <v>1</v>
      </c>
      <c r="D940" s="55">
        <v>0</v>
      </c>
      <c r="E940" s="56">
        <f t="shared" si="27"/>
        <v>-1</v>
      </c>
    </row>
    <row r="941" spans="1:5" ht="20.25" customHeight="1">
      <c r="A941" s="22">
        <v>2130502</v>
      </c>
      <c r="B941" s="11" t="s">
        <v>287</v>
      </c>
      <c r="C941" s="55">
        <v>4</v>
      </c>
      <c r="D941" s="55">
        <v>4</v>
      </c>
      <c r="E941" s="56"/>
    </row>
    <row r="942" spans="1:5" ht="20.25" customHeight="1">
      <c r="A942" s="22">
        <v>2130503</v>
      </c>
      <c r="B942" s="11" t="s">
        <v>288</v>
      </c>
      <c r="C942" s="55" t="s">
        <v>289</v>
      </c>
      <c r="D942" s="55"/>
      <c r="E942" s="56"/>
    </row>
    <row r="943" spans="1:5" ht="20.25" customHeight="1">
      <c r="A943" s="22">
        <v>2130504</v>
      </c>
      <c r="B943" s="11" t="s">
        <v>993</v>
      </c>
      <c r="C943" s="55">
        <v>60</v>
      </c>
      <c r="D943" s="55">
        <v>60</v>
      </c>
      <c r="E943" s="56"/>
    </row>
    <row r="944" spans="1:5" ht="20.25" customHeight="1">
      <c r="A944" s="22">
        <v>2130505</v>
      </c>
      <c r="B944" s="11" t="s">
        <v>994</v>
      </c>
      <c r="C944" s="55" t="s">
        <v>289</v>
      </c>
      <c r="D944" s="55"/>
      <c r="E944" s="56"/>
    </row>
    <row r="945" spans="1:5" ht="20.25" customHeight="1">
      <c r="A945" s="22">
        <v>2130506</v>
      </c>
      <c r="B945" s="11" t="s">
        <v>995</v>
      </c>
      <c r="C945" s="55">
        <v>161</v>
      </c>
      <c r="D945" s="55">
        <v>161</v>
      </c>
      <c r="E945" s="56"/>
    </row>
    <row r="946" spans="1:5" ht="20.25" customHeight="1">
      <c r="A946" s="22">
        <v>2130507</v>
      </c>
      <c r="B946" s="11" t="s">
        <v>996</v>
      </c>
      <c r="C946" s="55" t="s">
        <v>289</v>
      </c>
      <c r="D946" s="55"/>
      <c r="E946" s="56"/>
    </row>
    <row r="947" spans="1:5" ht="20.25" customHeight="1">
      <c r="A947" s="22">
        <v>2130508</v>
      </c>
      <c r="B947" s="11" t="s">
        <v>997</v>
      </c>
      <c r="C947" s="55" t="s">
        <v>289</v>
      </c>
      <c r="D947" s="55"/>
      <c r="E947" s="56"/>
    </row>
    <row r="948" spans="1:5" ht="20.25" customHeight="1">
      <c r="A948" s="22">
        <v>2130550</v>
      </c>
      <c r="B948" s="11" t="s">
        <v>998</v>
      </c>
      <c r="C948" s="54" t="s">
        <v>289</v>
      </c>
      <c r="D948" s="54"/>
      <c r="E948" s="53"/>
    </row>
    <row r="949" spans="1:5" ht="20.25" customHeight="1">
      <c r="A949" s="22">
        <v>2130599</v>
      </c>
      <c r="B949" s="11" t="s">
        <v>999</v>
      </c>
      <c r="C949" s="54">
        <v>150</v>
      </c>
      <c r="D949" s="54">
        <v>150</v>
      </c>
      <c r="E949" s="53"/>
    </row>
    <row r="950" spans="1:5" ht="20.25" customHeight="1">
      <c r="A950" s="22">
        <v>21307</v>
      </c>
      <c r="B950" s="8" t="s">
        <v>1000</v>
      </c>
      <c r="C950" s="54">
        <v>0</v>
      </c>
      <c r="D950" s="54">
        <v>0</v>
      </c>
      <c r="E950" s="53"/>
    </row>
    <row r="951" spans="1:5" ht="20.25" customHeight="1">
      <c r="A951" s="22">
        <v>2130701</v>
      </c>
      <c r="B951" s="11" t="s">
        <v>1001</v>
      </c>
      <c r="C951" s="54" t="s">
        <v>289</v>
      </c>
      <c r="D951" s="54"/>
      <c r="E951" s="53"/>
    </row>
    <row r="952" spans="1:5" ht="20.25" customHeight="1">
      <c r="A952" s="22">
        <v>2130704</v>
      </c>
      <c r="B952" s="11" t="s">
        <v>1002</v>
      </c>
      <c r="C952" s="54" t="s">
        <v>289</v>
      </c>
      <c r="D952" s="54"/>
      <c r="E952" s="53"/>
    </row>
    <row r="953" spans="1:5" ht="20.25" customHeight="1">
      <c r="A953" s="22">
        <v>2130705</v>
      </c>
      <c r="B953" s="11" t="s">
        <v>1003</v>
      </c>
      <c r="C953" s="54" t="s">
        <v>289</v>
      </c>
      <c r="D953" s="54"/>
      <c r="E953" s="53"/>
    </row>
    <row r="954" spans="1:5" ht="20.25" customHeight="1">
      <c r="A954" s="22">
        <v>2130706</v>
      </c>
      <c r="B954" s="11" t="s">
        <v>1004</v>
      </c>
      <c r="C954" s="54" t="s">
        <v>289</v>
      </c>
      <c r="D954" s="54"/>
      <c r="E954" s="53"/>
    </row>
    <row r="955" spans="1:5" ht="20.25" customHeight="1">
      <c r="A955" s="22">
        <v>2130707</v>
      </c>
      <c r="B955" s="11" t="s">
        <v>1005</v>
      </c>
      <c r="C955" s="54" t="s">
        <v>289</v>
      </c>
      <c r="D955" s="54"/>
      <c r="E955" s="53"/>
    </row>
    <row r="956" spans="1:5" ht="20.25" customHeight="1">
      <c r="A956" s="22">
        <v>2130799</v>
      </c>
      <c r="B956" s="11" t="s">
        <v>1006</v>
      </c>
      <c r="C956" s="54" t="s">
        <v>289</v>
      </c>
      <c r="D956" s="54"/>
      <c r="E956" s="53"/>
    </row>
    <row r="957" spans="1:5" ht="20.25" customHeight="1">
      <c r="A957" s="22">
        <v>21308</v>
      </c>
      <c r="B957" s="8" t="s">
        <v>1007</v>
      </c>
      <c r="C957" s="54">
        <v>6</v>
      </c>
      <c r="D957" s="54">
        <v>6</v>
      </c>
      <c r="E957" s="53"/>
    </row>
    <row r="958" spans="1:5" ht="20.25" customHeight="1">
      <c r="A958" s="22">
        <v>2130801</v>
      </c>
      <c r="B958" s="11" t="s">
        <v>1008</v>
      </c>
      <c r="C958" s="54" t="s">
        <v>289</v>
      </c>
      <c r="D958" s="54"/>
      <c r="E958" s="53"/>
    </row>
    <row r="959" spans="1:5" ht="20.25" customHeight="1">
      <c r="A959" s="22">
        <v>2130802</v>
      </c>
      <c r="B959" s="11" t="s">
        <v>1009</v>
      </c>
      <c r="C959" s="54" t="s">
        <v>289</v>
      </c>
      <c r="D959" s="54"/>
      <c r="E959" s="53"/>
    </row>
    <row r="960" spans="1:5" ht="20.25" customHeight="1">
      <c r="A960" s="22">
        <v>2130803</v>
      </c>
      <c r="B960" s="11" t="s">
        <v>1010</v>
      </c>
      <c r="C960" s="54" t="s">
        <v>289</v>
      </c>
      <c r="D960" s="54"/>
      <c r="E960" s="53"/>
    </row>
    <row r="961" spans="1:5" ht="20.25" customHeight="1">
      <c r="A961" s="22">
        <v>2130804</v>
      </c>
      <c r="B961" s="11" t="s">
        <v>1011</v>
      </c>
      <c r="C961" s="54">
        <v>6</v>
      </c>
      <c r="D961" s="54">
        <v>6</v>
      </c>
      <c r="E961" s="53"/>
    </row>
    <row r="962" spans="1:5" ht="20.25" customHeight="1">
      <c r="A962" s="22">
        <v>2130805</v>
      </c>
      <c r="B962" s="11" t="s">
        <v>1012</v>
      </c>
      <c r="C962" s="54" t="s">
        <v>289</v>
      </c>
      <c r="D962" s="54"/>
      <c r="E962" s="53"/>
    </row>
    <row r="963" spans="1:5" ht="20.25" customHeight="1">
      <c r="A963" s="22">
        <v>2130899</v>
      </c>
      <c r="B963" s="11" t="s">
        <v>1013</v>
      </c>
      <c r="C963" s="54" t="s">
        <v>289</v>
      </c>
      <c r="D963" s="54"/>
      <c r="E963" s="53"/>
    </row>
    <row r="964" spans="1:5" ht="20.25" customHeight="1">
      <c r="A964" s="22">
        <v>21309</v>
      </c>
      <c r="B964" s="8" t="s">
        <v>1014</v>
      </c>
      <c r="C964" s="54">
        <v>0</v>
      </c>
      <c r="D964" s="54">
        <v>0</v>
      </c>
      <c r="E964" s="53"/>
    </row>
    <row r="965" spans="1:5" ht="20.25" customHeight="1">
      <c r="A965" s="22">
        <v>2130901</v>
      </c>
      <c r="B965" s="11" t="s">
        <v>1015</v>
      </c>
      <c r="C965" s="54" t="s">
        <v>289</v>
      </c>
      <c r="D965" s="54"/>
      <c r="E965" s="53"/>
    </row>
    <row r="966" spans="1:5" ht="20.25" customHeight="1">
      <c r="A966" s="22">
        <v>2130999</v>
      </c>
      <c r="B966" s="11" t="s">
        <v>1016</v>
      </c>
      <c r="C966" s="54" t="s">
        <v>289</v>
      </c>
      <c r="D966" s="54"/>
      <c r="E966" s="53"/>
    </row>
    <row r="967" spans="1:5" ht="20.25" customHeight="1">
      <c r="A967" s="22">
        <v>21399</v>
      </c>
      <c r="B967" s="8" t="s">
        <v>1017</v>
      </c>
      <c r="C967" s="54">
        <v>182</v>
      </c>
      <c r="D967" s="54">
        <v>182</v>
      </c>
      <c r="E967" s="53"/>
    </row>
    <row r="968" spans="1:5" ht="20.25" customHeight="1">
      <c r="A968" s="22">
        <v>2139901</v>
      </c>
      <c r="B968" s="11" t="s">
        <v>1018</v>
      </c>
      <c r="C968" s="54" t="s">
        <v>289</v>
      </c>
      <c r="D968" s="54"/>
      <c r="E968" s="53"/>
    </row>
    <row r="969" spans="1:5" ht="20.25" customHeight="1">
      <c r="A969" s="22">
        <v>2139999</v>
      </c>
      <c r="B969" s="11" t="s">
        <v>1019</v>
      </c>
      <c r="C969" s="54">
        <v>182</v>
      </c>
      <c r="D969" s="54">
        <v>182</v>
      </c>
      <c r="E969" s="53"/>
    </row>
    <row r="970" spans="1:5" ht="20.25" customHeight="1">
      <c r="A970" s="22">
        <v>214</v>
      </c>
      <c r="B970" s="8" t="s">
        <v>1020</v>
      </c>
      <c r="C970" s="54">
        <v>30929</v>
      </c>
      <c r="D970" s="54">
        <v>30911</v>
      </c>
      <c r="E970" s="53">
        <f t="shared" ref="E970:E973" si="28">D970-C970</f>
        <v>-18</v>
      </c>
    </row>
    <row r="971" spans="1:5" ht="20.25" customHeight="1">
      <c r="A971" s="22">
        <v>21401</v>
      </c>
      <c r="B971" s="8" t="s">
        <v>1021</v>
      </c>
      <c r="C971" s="54">
        <v>26043</v>
      </c>
      <c r="D971" s="54">
        <v>26025</v>
      </c>
      <c r="E971" s="53">
        <f t="shared" si="28"/>
        <v>-18</v>
      </c>
    </row>
    <row r="972" spans="1:5" ht="20.25" customHeight="1">
      <c r="A972" s="22">
        <v>2140101</v>
      </c>
      <c r="B972" s="11" t="s">
        <v>286</v>
      </c>
      <c r="C972" s="54">
        <v>6502</v>
      </c>
      <c r="D972" s="54">
        <v>6493</v>
      </c>
      <c r="E972" s="53">
        <f t="shared" si="28"/>
        <v>-9</v>
      </c>
    </row>
    <row r="973" spans="1:5" ht="20.25" customHeight="1">
      <c r="A973" s="22">
        <v>2140102</v>
      </c>
      <c r="B973" s="11" t="s">
        <v>287</v>
      </c>
      <c r="C973" s="54">
        <v>309</v>
      </c>
      <c r="D973" s="54">
        <v>300</v>
      </c>
      <c r="E973" s="53">
        <f t="shared" si="28"/>
        <v>-9</v>
      </c>
    </row>
    <row r="974" spans="1:5" ht="20.25" customHeight="1">
      <c r="A974" s="22">
        <v>2140103</v>
      </c>
      <c r="B974" s="11" t="s">
        <v>288</v>
      </c>
      <c r="C974" s="54" t="s">
        <v>289</v>
      </c>
      <c r="D974" s="54"/>
      <c r="E974" s="53"/>
    </row>
    <row r="975" spans="1:5" ht="20.25" customHeight="1">
      <c r="A975" s="22">
        <v>2140104</v>
      </c>
      <c r="B975" s="11" t="s">
        <v>1022</v>
      </c>
      <c r="C975" s="54">
        <v>4761</v>
      </c>
      <c r="D975" s="54">
        <v>4761</v>
      </c>
      <c r="E975" s="53"/>
    </row>
    <row r="976" spans="1:5" ht="20.25" customHeight="1">
      <c r="A976" s="22">
        <v>2140106</v>
      </c>
      <c r="B976" s="11" t="s">
        <v>1023</v>
      </c>
      <c r="C976" s="54">
        <v>7041</v>
      </c>
      <c r="D976" s="54">
        <v>7041</v>
      </c>
      <c r="E976" s="53"/>
    </row>
    <row r="977" spans="1:5" ht="20.25" customHeight="1">
      <c r="A977" s="22">
        <v>2140109</v>
      </c>
      <c r="B977" s="11" t="s">
        <v>1024</v>
      </c>
      <c r="C977" s="54" t="s">
        <v>289</v>
      </c>
      <c r="D977" s="54"/>
      <c r="E977" s="53"/>
    </row>
    <row r="978" spans="1:5" ht="20.25" customHeight="1">
      <c r="A978" s="22">
        <v>2140110</v>
      </c>
      <c r="B978" s="11" t="s">
        <v>1025</v>
      </c>
      <c r="C978" s="54" t="s">
        <v>289</v>
      </c>
      <c r="D978" s="54"/>
      <c r="E978" s="53"/>
    </row>
    <row r="979" spans="1:5" ht="20.25" customHeight="1">
      <c r="A979" s="22">
        <v>2140111</v>
      </c>
      <c r="B979" s="11" t="s">
        <v>1026</v>
      </c>
      <c r="C979" s="54" t="s">
        <v>289</v>
      </c>
      <c r="D979" s="54"/>
      <c r="E979" s="53"/>
    </row>
    <row r="980" spans="1:5" ht="20.25" customHeight="1">
      <c r="A980" s="22">
        <v>2140112</v>
      </c>
      <c r="B980" s="11" t="s">
        <v>1027</v>
      </c>
      <c r="C980" s="54">
        <v>195</v>
      </c>
      <c r="D980" s="54">
        <v>195</v>
      </c>
      <c r="E980" s="53"/>
    </row>
    <row r="981" spans="1:5" ht="20.25" customHeight="1">
      <c r="A981" s="22">
        <v>2140114</v>
      </c>
      <c r="B981" s="11" t="s">
        <v>1028</v>
      </c>
      <c r="C981" s="54" t="s">
        <v>289</v>
      </c>
      <c r="D981" s="54"/>
      <c r="E981" s="53"/>
    </row>
    <row r="982" spans="1:5" ht="20.25" customHeight="1">
      <c r="A982" s="22">
        <v>2140122</v>
      </c>
      <c r="B982" s="11" t="s">
        <v>1029</v>
      </c>
      <c r="C982" s="54" t="s">
        <v>289</v>
      </c>
      <c r="D982" s="54"/>
      <c r="E982" s="53"/>
    </row>
    <row r="983" spans="1:5" ht="20.25" customHeight="1">
      <c r="A983" s="22">
        <v>2140123</v>
      </c>
      <c r="B983" s="11" t="s">
        <v>1030</v>
      </c>
      <c r="C983" s="54" t="s">
        <v>289</v>
      </c>
      <c r="D983" s="54"/>
      <c r="E983" s="53"/>
    </row>
    <row r="984" spans="1:5" ht="20.25" customHeight="1">
      <c r="A984" s="22">
        <v>2140127</v>
      </c>
      <c r="B984" s="11" t="s">
        <v>1031</v>
      </c>
      <c r="C984" s="54" t="s">
        <v>289</v>
      </c>
      <c r="D984" s="54"/>
      <c r="E984" s="53"/>
    </row>
    <row r="985" spans="1:5" ht="20.25" customHeight="1">
      <c r="A985" s="22">
        <v>2140128</v>
      </c>
      <c r="B985" s="11" t="s">
        <v>1032</v>
      </c>
      <c r="C985" s="54" t="s">
        <v>289</v>
      </c>
      <c r="D985" s="54"/>
      <c r="E985" s="53"/>
    </row>
    <row r="986" spans="1:5" ht="20.25" customHeight="1">
      <c r="A986" s="22">
        <v>2140129</v>
      </c>
      <c r="B986" s="11" t="s">
        <v>1033</v>
      </c>
      <c r="C986" s="54" t="s">
        <v>289</v>
      </c>
      <c r="D986" s="54"/>
      <c r="E986" s="53"/>
    </row>
    <row r="987" spans="1:5" ht="20.25" customHeight="1">
      <c r="A987" s="22">
        <v>2140130</v>
      </c>
      <c r="B987" s="11" t="s">
        <v>1034</v>
      </c>
      <c r="C987" s="54" t="s">
        <v>289</v>
      </c>
      <c r="D987" s="54"/>
      <c r="E987" s="53"/>
    </row>
    <row r="988" spans="1:5" ht="20.25" customHeight="1">
      <c r="A988" s="22">
        <v>2140131</v>
      </c>
      <c r="B988" s="11" t="s">
        <v>1035</v>
      </c>
      <c r="C988" s="54">
        <v>364</v>
      </c>
      <c r="D988" s="54">
        <v>364</v>
      </c>
      <c r="E988" s="53"/>
    </row>
    <row r="989" spans="1:5" ht="20.25" customHeight="1">
      <c r="A989" s="22">
        <v>2140133</v>
      </c>
      <c r="B989" s="11" t="s">
        <v>1036</v>
      </c>
      <c r="C989" s="54" t="s">
        <v>289</v>
      </c>
      <c r="D989" s="54"/>
      <c r="E989" s="53"/>
    </row>
    <row r="990" spans="1:5" ht="20.25" customHeight="1">
      <c r="A990" s="22">
        <v>2140136</v>
      </c>
      <c r="B990" s="11" t="s">
        <v>1037</v>
      </c>
      <c r="C990" s="54" t="s">
        <v>289</v>
      </c>
      <c r="D990" s="54"/>
      <c r="E990" s="53"/>
    </row>
    <row r="991" spans="1:5" ht="20.25" customHeight="1">
      <c r="A991" s="22">
        <v>2140138</v>
      </c>
      <c r="B991" s="11" t="s">
        <v>1038</v>
      </c>
      <c r="C991" s="54" t="s">
        <v>289</v>
      </c>
      <c r="D991" s="54"/>
      <c r="E991" s="53"/>
    </row>
    <row r="992" spans="1:5" ht="20.25" customHeight="1">
      <c r="A992" s="22">
        <v>2140139</v>
      </c>
      <c r="B992" s="11" t="s">
        <v>1039</v>
      </c>
      <c r="C992" s="54" t="s">
        <v>289</v>
      </c>
      <c r="D992" s="54"/>
      <c r="E992" s="53"/>
    </row>
    <row r="993" spans="1:5" ht="20.25" customHeight="1">
      <c r="A993" s="22">
        <v>2140199</v>
      </c>
      <c r="B993" s="11" t="s">
        <v>1040</v>
      </c>
      <c r="C993" s="54">
        <v>6872</v>
      </c>
      <c r="D993" s="54">
        <v>6872</v>
      </c>
      <c r="E993" s="53"/>
    </row>
    <row r="994" spans="1:5" ht="20.25" customHeight="1">
      <c r="A994" s="22">
        <v>21402</v>
      </c>
      <c r="B994" s="8" t="s">
        <v>1041</v>
      </c>
      <c r="C994" s="54">
        <v>0</v>
      </c>
      <c r="D994" s="54">
        <v>0</v>
      </c>
      <c r="E994" s="53"/>
    </row>
    <row r="995" spans="1:5" ht="20.25" customHeight="1">
      <c r="A995" s="22">
        <v>2140201</v>
      </c>
      <c r="B995" s="11" t="s">
        <v>286</v>
      </c>
      <c r="C995" s="54" t="s">
        <v>289</v>
      </c>
      <c r="D995" s="54"/>
      <c r="E995" s="53"/>
    </row>
    <row r="996" spans="1:5" ht="20.25" customHeight="1">
      <c r="A996" s="22">
        <v>2140202</v>
      </c>
      <c r="B996" s="11" t="s">
        <v>287</v>
      </c>
      <c r="C996" s="54" t="s">
        <v>289</v>
      </c>
      <c r="D996" s="54"/>
      <c r="E996" s="53"/>
    </row>
    <row r="997" spans="1:5" ht="20.25" customHeight="1">
      <c r="A997" s="22">
        <v>2140203</v>
      </c>
      <c r="B997" s="11" t="s">
        <v>288</v>
      </c>
      <c r="C997" s="54" t="s">
        <v>289</v>
      </c>
      <c r="D997" s="54"/>
      <c r="E997" s="53"/>
    </row>
    <row r="998" spans="1:5" ht="20.25" customHeight="1">
      <c r="A998" s="22">
        <v>2140204</v>
      </c>
      <c r="B998" s="11" t="s">
        <v>1042</v>
      </c>
      <c r="C998" s="54" t="s">
        <v>289</v>
      </c>
      <c r="D998" s="54"/>
      <c r="E998" s="53"/>
    </row>
    <row r="999" spans="1:5" ht="20.25" customHeight="1">
      <c r="A999" s="22">
        <v>2140205</v>
      </c>
      <c r="B999" s="11" t="s">
        <v>1043</v>
      </c>
      <c r="C999" s="54" t="s">
        <v>289</v>
      </c>
      <c r="D999" s="54"/>
      <c r="E999" s="53"/>
    </row>
    <row r="1000" spans="1:5" ht="20.25" customHeight="1">
      <c r="A1000" s="22">
        <v>2140206</v>
      </c>
      <c r="B1000" s="11" t="s">
        <v>1044</v>
      </c>
      <c r="C1000" s="54" t="s">
        <v>289</v>
      </c>
      <c r="D1000" s="54"/>
      <c r="E1000" s="53"/>
    </row>
    <row r="1001" spans="1:5" ht="20.25" customHeight="1">
      <c r="A1001" s="22">
        <v>2140207</v>
      </c>
      <c r="B1001" s="11" t="s">
        <v>1045</v>
      </c>
      <c r="C1001" s="54" t="s">
        <v>289</v>
      </c>
      <c r="D1001" s="54"/>
      <c r="E1001" s="53"/>
    </row>
    <row r="1002" spans="1:5" ht="20.25" customHeight="1">
      <c r="A1002" s="22">
        <v>2140208</v>
      </c>
      <c r="B1002" s="11" t="s">
        <v>1046</v>
      </c>
      <c r="C1002" s="54" t="s">
        <v>289</v>
      </c>
      <c r="D1002" s="54"/>
      <c r="E1002" s="53"/>
    </row>
    <row r="1003" spans="1:5" ht="20.25" customHeight="1">
      <c r="A1003" s="22">
        <v>2140299</v>
      </c>
      <c r="B1003" s="11" t="s">
        <v>1047</v>
      </c>
      <c r="C1003" s="54" t="s">
        <v>289</v>
      </c>
      <c r="D1003" s="54"/>
      <c r="E1003" s="53"/>
    </row>
    <row r="1004" spans="1:5" ht="20.25" customHeight="1">
      <c r="A1004" s="22">
        <v>21403</v>
      </c>
      <c r="B1004" s="8" t="s">
        <v>1048</v>
      </c>
      <c r="C1004" s="54">
        <v>0</v>
      </c>
      <c r="D1004" s="54">
        <v>0</v>
      </c>
      <c r="E1004" s="53"/>
    </row>
    <row r="1005" spans="1:5" ht="20.25" customHeight="1">
      <c r="A1005" s="22">
        <v>2140301</v>
      </c>
      <c r="B1005" s="11" t="s">
        <v>286</v>
      </c>
      <c r="C1005" s="54" t="s">
        <v>289</v>
      </c>
      <c r="D1005" s="54"/>
      <c r="E1005" s="53"/>
    </row>
    <row r="1006" spans="1:5" ht="20.25" customHeight="1">
      <c r="A1006" s="22">
        <v>2140302</v>
      </c>
      <c r="B1006" s="11" t="s">
        <v>287</v>
      </c>
      <c r="C1006" s="54" t="s">
        <v>289</v>
      </c>
      <c r="D1006" s="54"/>
      <c r="E1006" s="53"/>
    </row>
    <row r="1007" spans="1:5" ht="20.25" customHeight="1">
      <c r="A1007" s="22">
        <v>2140303</v>
      </c>
      <c r="B1007" s="11" t="s">
        <v>288</v>
      </c>
      <c r="C1007" s="54" t="s">
        <v>289</v>
      </c>
      <c r="D1007" s="54"/>
      <c r="E1007" s="53"/>
    </row>
    <row r="1008" spans="1:5" ht="20.25" customHeight="1">
      <c r="A1008" s="22">
        <v>2140304</v>
      </c>
      <c r="B1008" s="11" t="s">
        <v>1049</v>
      </c>
      <c r="C1008" s="54" t="s">
        <v>289</v>
      </c>
      <c r="D1008" s="54"/>
      <c r="E1008" s="53"/>
    </row>
    <row r="1009" spans="1:5" ht="20.25" customHeight="1">
      <c r="A1009" s="22">
        <v>2140305</v>
      </c>
      <c r="B1009" s="11" t="s">
        <v>1050</v>
      </c>
      <c r="C1009" s="54" t="s">
        <v>289</v>
      </c>
      <c r="D1009" s="54"/>
      <c r="E1009" s="53"/>
    </row>
    <row r="1010" spans="1:5" ht="20.25" customHeight="1">
      <c r="A1010" s="22">
        <v>2140306</v>
      </c>
      <c r="B1010" s="11" t="s">
        <v>1051</v>
      </c>
      <c r="C1010" s="54" t="s">
        <v>289</v>
      </c>
      <c r="D1010" s="54"/>
      <c r="E1010" s="53"/>
    </row>
    <row r="1011" spans="1:5" ht="20.25" customHeight="1">
      <c r="A1011" s="22">
        <v>2140307</v>
      </c>
      <c r="B1011" s="11" t="s">
        <v>1052</v>
      </c>
      <c r="C1011" s="54" t="s">
        <v>289</v>
      </c>
      <c r="D1011" s="54"/>
      <c r="E1011" s="53"/>
    </row>
    <row r="1012" spans="1:5" ht="20.25" customHeight="1">
      <c r="A1012" s="22">
        <v>2140308</v>
      </c>
      <c r="B1012" s="11" t="s">
        <v>1053</v>
      </c>
      <c r="C1012" s="54" t="s">
        <v>289</v>
      </c>
      <c r="D1012" s="54"/>
      <c r="E1012" s="53"/>
    </row>
    <row r="1013" spans="1:5" ht="20.25" customHeight="1">
      <c r="A1013" s="22">
        <v>2140399</v>
      </c>
      <c r="B1013" s="11" t="s">
        <v>1054</v>
      </c>
      <c r="C1013" s="54" t="s">
        <v>289</v>
      </c>
      <c r="D1013" s="54"/>
      <c r="E1013" s="53"/>
    </row>
    <row r="1014" spans="1:5" ht="20.25" customHeight="1">
      <c r="A1014" s="22">
        <v>21404</v>
      </c>
      <c r="B1014" s="8" t="s">
        <v>1055</v>
      </c>
      <c r="C1014" s="54">
        <v>4488</v>
      </c>
      <c r="D1014" s="54">
        <v>4488</v>
      </c>
      <c r="E1014" s="53"/>
    </row>
    <row r="1015" spans="1:5" ht="20.25" customHeight="1">
      <c r="A1015" s="22">
        <v>2140401</v>
      </c>
      <c r="B1015" s="11" t="s">
        <v>1056</v>
      </c>
      <c r="C1015" s="54">
        <v>2768</v>
      </c>
      <c r="D1015" s="54">
        <v>2768</v>
      </c>
      <c r="E1015" s="53"/>
    </row>
    <row r="1016" spans="1:5" ht="20.25" customHeight="1">
      <c r="A1016" s="22">
        <v>2140402</v>
      </c>
      <c r="B1016" s="11" t="s">
        <v>1057</v>
      </c>
      <c r="C1016" s="54" t="s">
        <v>289</v>
      </c>
      <c r="D1016" s="54"/>
      <c r="E1016" s="53"/>
    </row>
    <row r="1017" spans="1:5" ht="20.25" customHeight="1">
      <c r="A1017" s="22">
        <v>2140403</v>
      </c>
      <c r="B1017" s="11" t="s">
        <v>1058</v>
      </c>
      <c r="C1017" s="54">
        <v>1010</v>
      </c>
      <c r="D1017" s="54">
        <v>1010</v>
      </c>
      <c r="E1017" s="53"/>
    </row>
    <row r="1018" spans="1:5" ht="20.25" customHeight="1">
      <c r="A1018" s="22">
        <v>2140499</v>
      </c>
      <c r="B1018" s="11" t="s">
        <v>1059</v>
      </c>
      <c r="C1018" s="54">
        <v>710</v>
      </c>
      <c r="D1018" s="54">
        <v>710</v>
      </c>
      <c r="E1018" s="53"/>
    </row>
    <row r="1019" spans="1:5" ht="20.25" customHeight="1">
      <c r="A1019" s="22">
        <v>21405</v>
      </c>
      <c r="B1019" s="8" t="s">
        <v>1060</v>
      </c>
      <c r="C1019" s="54">
        <v>2</v>
      </c>
      <c r="D1019" s="54">
        <v>2</v>
      </c>
      <c r="E1019" s="53"/>
    </row>
    <row r="1020" spans="1:5" ht="20.25" customHeight="1">
      <c r="A1020" s="22">
        <v>2140501</v>
      </c>
      <c r="B1020" s="11" t="s">
        <v>286</v>
      </c>
      <c r="C1020" s="54">
        <v>2</v>
      </c>
      <c r="D1020" s="54">
        <v>2</v>
      </c>
      <c r="E1020" s="53"/>
    </row>
    <row r="1021" spans="1:5" ht="20.25" customHeight="1">
      <c r="A1021" s="22">
        <v>2140502</v>
      </c>
      <c r="B1021" s="11" t="s">
        <v>287</v>
      </c>
      <c r="C1021" s="54" t="s">
        <v>289</v>
      </c>
      <c r="D1021" s="54"/>
      <c r="E1021" s="53"/>
    </row>
    <row r="1022" spans="1:5" ht="20.25" customHeight="1">
      <c r="A1022" s="22">
        <v>2140503</v>
      </c>
      <c r="B1022" s="11" t="s">
        <v>288</v>
      </c>
      <c r="C1022" s="54" t="s">
        <v>289</v>
      </c>
      <c r="D1022" s="54"/>
      <c r="E1022" s="53"/>
    </row>
    <row r="1023" spans="1:5" ht="20.25" customHeight="1">
      <c r="A1023" s="22">
        <v>2140504</v>
      </c>
      <c r="B1023" s="11" t="s">
        <v>1046</v>
      </c>
      <c r="C1023" s="54" t="s">
        <v>289</v>
      </c>
      <c r="D1023" s="54"/>
      <c r="E1023" s="53"/>
    </row>
    <row r="1024" spans="1:5" ht="20.25" customHeight="1">
      <c r="A1024" s="22">
        <v>2140505</v>
      </c>
      <c r="B1024" s="11" t="s">
        <v>1061</v>
      </c>
      <c r="C1024" s="54" t="s">
        <v>289</v>
      </c>
      <c r="D1024" s="54"/>
      <c r="E1024" s="53"/>
    </row>
    <row r="1025" spans="1:5" ht="20.25" customHeight="1">
      <c r="A1025" s="22">
        <v>2140599</v>
      </c>
      <c r="B1025" s="11" t="s">
        <v>1062</v>
      </c>
      <c r="C1025" s="54" t="s">
        <v>289</v>
      </c>
      <c r="D1025" s="54"/>
      <c r="E1025" s="53"/>
    </row>
    <row r="1026" spans="1:5" ht="20.25" customHeight="1">
      <c r="A1026" s="22">
        <v>21406</v>
      </c>
      <c r="B1026" s="8" t="s">
        <v>1063</v>
      </c>
      <c r="C1026" s="54">
        <v>0</v>
      </c>
      <c r="D1026" s="54">
        <v>0</v>
      </c>
      <c r="E1026" s="53"/>
    </row>
    <row r="1027" spans="1:5" ht="20.25" customHeight="1">
      <c r="A1027" s="22">
        <v>2140601</v>
      </c>
      <c r="B1027" s="11" t="s">
        <v>1064</v>
      </c>
      <c r="C1027" s="54" t="s">
        <v>289</v>
      </c>
      <c r="D1027" s="54"/>
      <c r="E1027" s="53"/>
    </row>
    <row r="1028" spans="1:5" ht="20.25" customHeight="1">
      <c r="A1028" s="22">
        <v>2140602</v>
      </c>
      <c r="B1028" s="11" t="s">
        <v>1065</v>
      </c>
      <c r="C1028" s="54" t="s">
        <v>289</v>
      </c>
      <c r="D1028" s="54"/>
      <c r="E1028" s="53"/>
    </row>
    <row r="1029" spans="1:5" ht="20.25" customHeight="1">
      <c r="A1029" s="22">
        <v>2140603</v>
      </c>
      <c r="B1029" s="11" t="s">
        <v>1066</v>
      </c>
      <c r="C1029" s="54" t="s">
        <v>289</v>
      </c>
      <c r="D1029" s="54"/>
      <c r="E1029" s="53"/>
    </row>
    <row r="1030" spans="1:5" ht="20.25" customHeight="1">
      <c r="A1030" s="22">
        <v>2140699</v>
      </c>
      <c r="B1030" s="11" t="s">
        <v>1067</v>
      </c>
      <c r="C1030" s="54" t="s">
        <v>289</v>
      </c>
      <c r="D1030" s="54"/>
      <c r="E1030" s="53"/>
    </row>
    <row r="1031" spans="1:5" ht="20.25" customHeight="1">
      <c r="A1031" s="22">
        <v>21499</v>
      </c>
      <c r="B1031" s="8" t="s">
        <v>1068</v>
      </c>
      <c r="C1031" s="54">
        <v>396</v>
      </c>
      <c r="D1031" s="54">
        <v>396</v>
      </c>
      <c r="E1031" s="53"/>
    </row>
    <row r="1032" spans="1:5" ht="20.25" customHeight="1">
      <c r="A1032" s="22">
        <v>2149901</v>
      </c>
      <c r="B1032" s="11" t="s">
        <v>1069</v>
      </c>
      <c r="C1032" s="54">
        <v>352</v>
      </c>
      <c r="D1032" s="54">
        <v>352</v>
      </c>
      <c r="E1032" s="53"/>
    </row>
    <row r="1033" spans="1:5" ht="20.25" customHeight="1">
      <c r="A1033" s="22">
        <v>2149999</v>
      </c>
      <c r="B1033" s="11" t="s">
        <v>1070</v>
      </c>
      <c r="C1033" s="54">
        <v>44</v>
      </c>
      <c r="D1033" s="54">
        <v>44</v>
      </c>
      <c r="E1033" s="53"/>
    </row>
    <row r="1034" spans="1:5" ht="20.25" customHeight="1">
      <c r="A1034" s="22">
        <v>215</v>
      </c>
      <c r="B1034" s="8" t="s">
        <v>1071</v>
      </c>
      <c r="C1034" s="54">
        <v>1450</v>
      </c>
      <c r="D1034" s="54">
        <v>1448</v>
      </c>
      <c r="E1034" s="53">
        <f>D1034-C1034</f>
        <v>-2</v>
      </c>
    </row>
    <row r="1035" spans="1:5" ht="20.25" customHeight="1">
      <c r="A1035" s="22">
        <v>21501</v>
      </c>
      <c r="B1035" s="8" t="s">
        <v>1072</v>
      </c>
      <c r="C1035" s="54">
        <v>0</v>
      </c>
      <c r="D1035" s="54">
        <v>0</v>
      </c>
      <c r="E1035" s="53"/>
    </row>
    <row r="1036" spans="1:5" ht="20.25" customHeight="1">
      <c r="A1036" s="22">
        <v>2150101</v>
      </c>
      <c r="B1036" s="11" t="s">
        <v>286</v>
      </c>
      <c r="C1036" s="54" t="s">
        <v>289</v>
      </c>
      <c r="D1036" s="54"/>
      <c r="E1036" s="53"/>
    </row>
    <row r="1037" spans="1:5" ht="20.25" customHeight="1">
      <c r="A1037" s="22">
        <v>2150102</v>
      </c>
      <c r="B1037" s="11" t="s">
        <v>287</v>
      </c>
      <c r="C1037" s="54" t="s">
        <v>289</v>
      </c>
      <c r="D1037" s="54"/>
      <c r="E1037" s="53"/>
    </row>
    <row r="1038" spans="1:5" ht="20.25" customHeight="1">
      <c r="A1038" s="22">
        <v>2150103</v>
      </c>
      <c r="B1038" s="11" t="s">
        <v>288</v>
      </c>
      <c r="C1038" s="54" t="s">
        <v>289</v>
      </c>
      <c r="D1038" s="54"/>
      <c r="E1038" s="53"/>
    </row>
    <row r="1039" spans="1:5" ht="20.25" customHeight="1">
      <c r="A1039" s="22">
        <v>2150104</v>
      </c>
      <c r="B1039" s="11" t="s">
        <v>1073</v>
      </c>
      <c r="C1039" s="54" t="s">
        <v>289</v>
      </c>
      <c r="D1039" s="54"/>
      <c r="E1039" s="53"/>
    </row>
    <row r="1040" spans="1:5" ht="20.25" customHeight="1">
      <c r="A1040" s="22">
        <v>2150105</v>
      </c>
      <c r="B1040" s="11" t="s">
        <v>1074</v>
      </c>
      <c r="C1040" s="54" t="s">
        <v>289</v>
      </c>
      <c r="D1040" s="54"/>
      <c r="E1040" s="53"/>
    </row>
    <row r="1041" spans="1:5" ht="20.25" customHeight="1">
      <c r="A1041" s="22">
        <v>2150106</v>
      </c>
      <c r="B1041" s="11" t="s">
        <v>1075</v>
      </c>
      <c r="C1041" s="54" t="s">
        <v>289</v>
      </c>
      <c r="D1041" s="54"/>
      <c r="E1041" s="53"/>
    </row>
    <row r="1042" spans="1:5" ht="20.25" customHeight="1">
      <c r="A1042" s="22">
        <v>2150107</v>
      </c>
      <c r="B1042" s="11" t="s">
        <v>1076</v>
      </c>
      <c r="C1042" s="54" t="s">
        <v>289</v>
      </c>
      <c r="D1042" s="54"/>
      <c r="E1042" s="53"/>
    </row>
    <row r="1043" spans="1:5" ht="20.25" customHeight="1">
      <c r="A1043" s="22">
        <v>2150108</v>
      </c>
      <c r="B1043" s="11" t="s">
        <v>1077</v>
      </c>
      <c r="C1043" s="54" t="s">
        <v>289</v>
      </c>
      <c r="D1043" s="54"/>
      <c r="E1043" s="53"/>
    </row>
    <row r="1044" spans="1:5" ht="20.25" customHeight="1">
      <c r="A1044" s="22">
        <v>2150199</v>
      </c>
      <c r="B1044" s="11" t="s">
        <v>1078</v>
      </c>
      <c r="C1044" s="54" t="s">
        <v>289</v>
      </c>
      <c r="D1044" s="54"/>
      <c r="E1044" s="53"/>
    </row>
    <row r="1045" spans="1:5" ht="20.25" customHeight="1">
      <c r="A1045" s="22">
        <v>21502</v>
      </c>
      <c r="B1045" s="8" t="s">
        <v>1079</v>
      </c>
      <c r="C1045" s="54">
        <v>0</v>
      </c>
      <c r="D1045" s="54">
        <v>0</v>
      </c>
      <c r="E1045" s="53"/>
    </row>
    <row r="1046" spans="1:5" ht="20.25" customHeight="1">
      <c r="A1046" s="22">
        <v>2150201</v>
      </c>
      <c r="B1046" s="11" t="s">
        <v>286</v>
      </c>
      <c r="C1046" s="54" t="s">
        <v>289</v>
      </c>
      <c r="D1046" s="54"/>
      <c r="E1046" s="53"/>
    </row>
    <row r="1047" spans="1:5" ht="20.25" customHeight="1">
      <c r="A1047" s="22">
        <v>2150202</v>
      </c>
      <c r="B1047" s="11" t="s">
        <v>287</v>
      </c>
      <c r="C1047" s="54" t="s">
        <v>289</v>
      </c>
      <c r="D1047" s="54"/>
      <c r="E1047" s="53"/>
    </row>
    <row r="1048" spans="1:5" ht="20.25" customHeight="1">
      <c r="A1048" s="22">
        <v>2150203</v>
      </c>
      <c r="B1048" s="11" t="s">
        <v>288</v>
      </c>
      <c r="C1048" s="54" t="s">
        <v>289</v>
      </c>
      <c r="D1048" s="54"/>
      <c r="E1048" s="53"/>
    </row>
    <row r="1049" spans="1:5" ht="20.25" customHeight="1">
      <c r="A1049" s="22">
        <v>2150204</v>
      </c>
      <c r="B1049" s="11" t="s">
        <v>1080</v>
      </c>
      <c r="C1049" s="54" t="s">
        <v>289</v>
      </c>
      <c r="D1049" s="54"/>
      <c r="E1049" s="53"/>
    </row>
    <row r="1050" spans="1:5" ht="20.25" customHeight="1">
      <c r="A1050" s="22">
        <v>2150205</v>
      </c>
      <c r="B1050" s="11" t="s">
        <v>1081</v>
      </c>
      <c r="C1050" s="54" t="s">
        <v>289</v>
      </c>
      <c r="D1050" s="54"/>
      <c r="E1050" s="53"/>
    </row>
    <row r="1051" spans="1:5" ht="20.25" customHeight="1">
      <c r="A1051" s="22">
        <v>2150206</v>
      </c>
      <c r="B1051" s="11" t="s">
        <v>1082</v>
      </c>
      <c r="C1051" s="54" t="s">
        <v>289</v>
      </c>
      <c r="D1051" s="54"/>
      <c r="E1051" s="53"/>
    </row>
    <row r="1052" spans="1:5" ht="20.25" customHeight="1">
      <c r="A1052" s="22">
        <v>2150207</v>
      </c>
      <c r="B1052" s="11" t="s">
        <v>1083</v>
      </c>
      <c r="C1052" s="54" t="s">
        <v>289</v>
      </c>
      <c r="D1052" s="54"/>
      <c r="E1052" s="53"/>
    </row>
    <row r="1053" spans="1:5" ht="20.25" customHeight="1">
      <c r="A1053" s="22">
        <v>2150208</v>
      </c>
      <c r="B1053" s="11" t="s">
        <v>1084</v>
      </c>
      <c r="C1053" s="54" t="s">
        <v>289</v>
      </c>
      <c r="D1053" s="54"/>
      <c r="E1053" s="53"/>
    </row>
    <row r="1054" spans="1:5" ht="20.25" customHeight="1">
      <c r="A1054" s="22">
        <v>2150209</v>
      </c>
      <c r="B1054" s="11" t="s">
        <v>1085</v>
      </c>
      <c r="C1054" s="54" t="s">
        <v>289</v>
      </c>
      <c r="D1054" s="54"/>
      <c r="E1054" s="53"/>
    </row>
    <row r="1055" spans="1:5" ht="20.25" customHeight="1">
      <c r="A1055" s="22">
        <v>2150210</v>
      </c>
      <c r="B1055" s="11" t="s">
        <v>1086</v>
      </c>
      <c r="C1055" s="54" t="s">
        <v>289</v>
      </c>
      <c r="D1055" s="54"/>
      <c r="E1055" s="53"/>
    </row>
    <row r="1056" spans="1:5" ht="20.25" customHeight="1">
      <c r="A1056" s="22">
        <v>2150212</v>
      </c>
      <c r="B1056" s="11" t="s">
        <v>1087</v>
      </c>
      <c r="C1056" s="54" t="s">
        <v>289</v>
      </c>
      <c r="D1056" s="54"/>
      <c r="E1056" s="53"/>
    </row>
    <row r="1057" spans="1:5" ht="20.25" customHeight="1">
      <c r="A1057" s="22">
        <v>2150213</v>
      </c>
      <c r="B1057" s="11" t="s">
        <v>1088</v>
      </c>
      <c r="C1057" s="54" t="s">
        <v>289</v>
      </c>
      <c r="D1057" s="54"/>
      <c r="E1057" s="53"/>
    </row>
    <row r="1058" spans="1:5" ht="20.25" customHeight="1">
      <c r="A1058" s="22">
        <v>2150214</v>
      </c>
      <c r="B1058" s="11" t="s">
        <v>1089</v>
      </c>
      <c r="C1058" s="54" t="s">
        <v>289</v>
      </c>
      <c r="D1058" s="54"/>
      <c r="E1058" s="53"/>
    </row>
    <row r="1059" spans="1:5" ht="20.25" customHeight="1">
      <c r="A1059" s="22">
        <v>2150215</v>
      </c>
      <c r="B1059" s="11" t="s">
        <v>1090</v>
      </c>
      <c r="C1059" s="54" t="s">
        <v>289</v>
      </c>
      <c r="D1059" s="54"/>
      <c r="E1059" s="53"/>
    </row>
    <row r="1060" spans="1:5" ht="20.25" customHeight="1">
      <c r="A1060" s="22">
        <v>2150299</v>
      </c>
      <c r="B1060" s="11" t="s">
        <v>1091</v>
      </c>
      <c r="C1060" s="54" t="s">
        <v>289</v>
      </c>
      <c r="D1060" s="54"/>
      <c r="E1060" s="53"/>
    </row>
    <row r="1061" spans="1:5" ht="20.25" customHeight="1">
      <c r="A1061" s="22">
        <v>21503</v>
      </c>
      <c r="B1061" s="8" t="s">
        <v>1092</v>
      </c>
      <c r="C1061" s="54">
        <v>0</v>
      </c>
      <c r="D1061" s="54">
        <v>0</v>
      </c>
      <c r="E1061" s="53"/>
    </row>
    <row r="1062" spans="1:5" ht="20.25" customHeight="1">
      <c r="A1062" s="22">
        <v>2150301</v>
      </c>
      <c r="B1062" s="11" t="s">
        <v>286</v>
      </c>
      <c r="C1062" s="54" t="s">
        <v>289</v>
      </c>
      <c r="D1062" s="54"/>
      <c r="E1062" s="53"/>
    </row>
    <row r="1063" spans="1:5" ht="20.25" customHeight="1">
      <c r="A1063" s="22">
        <v>2150302</v>
      </c>
      <c r="B1063" s="11" t="s">
        <v>287</v>
      </c>
      <c r="C1063" s="54" t="s">
        <v>289</v>
      </c>
      <c r="D1063" s="54"/>
      <c r="E1063" s="53"/>
    </row>
    <row r="1064" spans="1:5" ht="20.25" customHeight="1">
      <c r="A1064" s="22">
        <v>2150303</v>
      </c>
      <c r="B1064" s="11" t="s">
        <v>288</v>
      </c>
      <c r="C1064" s="54" t="s">
        <v>289</v>
      </c>
      <c r="D1064" s="54"/>
      <c r="E1064" s="53"/>
    </row>
    <row r="1065" spans="1:5" ht="20.25" customHeight="1">
      <c r="A1065" s="22">
        <v>2150399</v>
      </c>
      <c r="B1065" s="11" t="s">
        <v>1093</v>
      </c>
      <c r="C1065" s="54" t="s">
        <v>289</v>
      </c>
      <c r="D1065" s="54"/>
      <c r="E1065" s="53"/>
    </row>
    <row r="1066" spans="1:5" ht="20.25" customHeight="1">
      <c r="A1066" s="22">
        <v>21505</v>
      </c>
      <c r="B1066" s="8" t="s">
        <v>1094</v>
      </c>
      <c r="C1066" s="54">
        <v>373</v>
      </c>
      <c r="D1066" s="54">
        <v>373</v>
      </c>
      <c r="E1066" s="53"/>
    </row>
    <row r="1067" spans="1:5" ht="20.25" customHeight="1">
      <c r="A1067" s="22">
        <v>2150501</v>
      </c>
      <c r="B1067" s="11" t="s">
        <v>286</v>
      </c>
      <c r="C1067" s="54">
        <v>100</v>
      </c>
      <c r="D1067" s="54">
        <v>100</v>
      </c>
      <c r="E1067" s="53"/>
    </row>
    <row r="1068" spans="1:5" ht="20.25" customHeight="1">
      <c r="A1068" s="22">
        <v>2150502</v>
      </c>
      <c r="B1068" s="11" t="s">
        <v>287</v>
      </c>
      <c r="C1068" s="54">
        <v>40</v>
      </c>
      <c r="D1068" s="54">
        <v>40</v>
      </c>
      <c r="E1068" s="53"/>
    </row>
    <row r="1069" spans="1:5" ht="20.25" customHeight="1">
      <c r="A1069" s="22">
        <v>2150503</v>
      </c>
      <c r="B1069" s="11" t="s">
        <v>288</v>
      </c>
      <c r="C1069" s="54" t="s">
        <v>289</v>
      </c>
      <c r="D1069" s="54"/>
      <c r="E1069" s="53"/>
    </row>
    <row r="1070" spans="1:5" ht="20.25" customHeight="1">
      <c r="A1070" s="22">
        <v>2150505</v>
      </c>
      <c r="B1070" s="11" t="s">
        <v>1095</v>
      </c>
      <c r="C1070" s="54" t="s">
        <v>289</v>
      </c>
      <c r="D1070" s="54"/>
      <c r="E1070" s="53"/>
    </row>
    <row r="1071" spans="1:5" ht="20.25" customHeight="1">
      <c r="A1071" s="22">
        <v>2150506</v>
      </c>
      <c r="B1071" s="11" t="s">
        <v>1096</v>
      </c>
      <c r="C1071" s="54" t="s">
        <v>289</v>
      </c>
      <c r="D1071" s="54"/>
      <c r="E1071" s="53"/>
    </row>
    <row r="1072" spans="1:5" ht="20.25" customHeight="1">
      <c r="A1072" s="22">
        <v>2150507</v>
      </c>
      <c r="B1072" s="11" t="s">
        <v>1097</v>
      </c>
      <c r="C1072" s="54" t="s">
        <v>289</v>
      </c>
      <c r="D1072" s="54"/>
      <c r="E1072" s="53"/>
    </row>
    <row r="1073" spans="1:5" ht="20.25" customHeight="1">
      <c r="A1073" s="22">
        <v>2150508</v>
      </c>
      <c r="B1073" s="11" t="s">
        <v>1098</v>
      </c>
      <c r="C1073" s="54">
        <v>149</v>
      </c>
      <c r="D1073" s="54">
        <v>149</v>
      </c>
      <c r="E1073" s="53"/>
    </row>
    <row r="1074" spans="1:5" ht="20.25" customHeight="1">
      <c r="A1074" s="22">
        <v>2150509</v>
      </c>
      <c r="B1074" s="11" t="s">
        <v>1099</v>
      </c>
      <c r="C1074" s="54" t="s">
        <v>289</v>
      </c>
      <c r="D1074" s="54"/>
      <c r="E1074" s="53"/>
    </row>
    <row r="1075" spans="1:5" ht="20.25" customHeight="1">
      <c r="A1075" s="22">
        <v>2150510</v>
      </c>
      <c r="B1075" s="11" t="s">
        <v>1100</v>
      </c>
      <c r="C1075" s="54" t="s">
        <v>289</v>
      </c>
      <c r="D1075" s="54"/>
      <c r="E1075" s="53"/>
    </row>
    <row r="1076" spans="1:5" ht="20.25" customHeight="1">
      <c r="A1076" s="22">
        <v>2150511</v>
      </c>
      <c r="B1076" s="11" t="s">
        <v>1101</v>
      </c>
      <c r="C1076" s="54" t="s">
        <v>289</v>
      </c>
      <c r="D1076" s="54"/>
      <c r="E1076" s="53"/>
    </row>
    <row r="1077" spans="1:5" ht="20.25" customHeight="1">
      <c r="A1077" s="22">
        <v>2150513</v>
      </c>
      <c r="B1077" s="11" t="s">
        <v>1046</v>
      </c>
      <c r="C1077" s="54" t="s">
        <v>289</v>
      </c>
      <c r="D1077" s="54"/>
      <c r="E1077" s="53"/>
    </row>
    <row r="1078" spans="1:5" ht="20.25" customHeight="1">
      <c r="A1078" s="22">
        <v>2150515</v>
      </c>
      <c r="B1078" s="11" t="s">
        <v>1102</v>
      </c>
      <c r="C1078" s="54" t="s">
        <v>289</v>
      </c>
      <c r="D1078" s="54"/>
      <c r="E1078" s="53"/>
    </row>
    <row r="1079" spans="1:5" ht="20.25" customHeight="1">
      <c r="A1079" s="22">
        <v>2150599</v>
      </c>
      <c r="B1079" s="11" t="s">
        <v>1103</v>
      </c>
      <c r="C1079" s="54">
        <v>84</v>
      </c>
      <c r="D1079" s="54">
        <v>84</v>
      </c>
      <c r="E1079" s="53"/>
    </row>
    <row r="1080" spans="1:5" ht="20.25" customHeight="1">
      <c r="A1080" s="22">
        <v>21507</v>
      </c>
      <c r="B1080" s="8" t="s">
        <v>1104</v>
      </c>
      <c r="C1080" s="54">
        <v>1035</v>
      </c>
      <c r="D1080" s="54">
        <v>1033</v>
      </c>
      <c r="E1080" s="53">
        <f>D1080-C1080</f>
        <v>-2</v>
      </c>
    </row>
    <row r="1081" spans="1:5" ht="20.25" customHeight="1">
      <c r="A1081" s="22">
        <v>2150701</v>
      </c>
      <c r="B1081" s="11" t="s">
        <v>286</v>
      </c>
      <c r="C1081" s="54">
        <v>651</v>
      </c>
      <c r="D1081" s="54">
        <v>649</v>
      </c>
      <c r="E1081" s="53">
        <f>D1081-C1081</f>
        <v>-2</v>
      </c>
    </row>
    <row r="1082" spans="1:5" ht="20.25" customHeight="1">
      <c r="A1082" s="22">
        <v>2150702</v>
      </c>
      <c r="B1082" s="11" t="s">
        <v>287</v>
      </c>
      <c r="C1082" s="54">
        <v>123</v>
      </c>
      <c r="D1082" s="54">
        <v>123</v>
      </c>
      <c r="E1082" s="53"/>
    </row>
    <row r="1083" spans="1:5" ht="20.25" customHeight="1">
      <c r="A1083" s="22">
        <v>2150703</v>
      </c>
      <c r="B1083" s="11" t="s">
        <v>288</v>
      </c>
      <c r="C1083" s="54" t="s">
        <v>289</v>
      </c>
      <c r="D1083" s="54"/>
      <c r="E1083" s="53"/>
    </row>
    <row r="1084" spans="1:5" ht="20.25" customHeight="1">
      <c r="A1084" s="22">
        <v>2150704</v>
      </c>
      <c r="B1084" s="11" t="s">
        <v>1105</v>
      </c>
      <c r="C1084" s="54" t="s">
        <v>289</v>
      </c>
      <c r="D1084" s="54"/>
      <c r="E1084" s="53"/>
    </row>
    <row r="1085" spans="1:5" ht="20.25" customHeight="1">
      <c r="A1085" s="22">
        <v>2150705</v>
      </c>
      <c r="B1085" s="11" t="s">
        <v>1106</v>
      </c>
      <c r="C1085" s="54" t="s">
        <v>289</v>
      </c>
      <c r="D1085" s="54"/>
      <c r="E1085" s="53"/>
    </row>
    <row r="1086" spans="1:5" ht="20.25" customHeight="1">
      <c r="A1086" s="22">
        <v>2150799</v>
      </c>
      <c r="B1086" s="11" t="s">
        <v>1107</v>
      </c>
      <c r="C1086" s="54">
        <v>261</v>
      </c>
      <c r="D1086" s="54">
        <v>261</v>
      </c>
      <c r="E1086" s="53"/>
    </row>
    <row r="1087" spans="1:5" ht="20.25" customHeight="1">
      <c r="A1087" s="22">
        <v>21508</v>
      </c>
      <c r="B1087" s="8" t="s">
        <v>1108</v>
      </c>
      <c r="C1087" s="54">
        <v>0</v>
      </c>
      <c r="D1087" s="54">
        <v>0</v>
      </c>
      <c r="E1087" s="53"/>
    </row>
    <row r="1088" spans="1:5" ht="20.25" customHeight="1">
      <c r="A1088" s="22">
        <v>2150801</v>
      </c>
      <c r="B1088" s="11" t="s">
        <v>286</v>
      </c>
      <c r="C1088" s="54" t="s">
        <v>289</v>
      </c>
      <c r="D1088" s="54"/>
      <c r="E1088" s="53"/>
    </row>
    <row r="1089" spans="1:5" ht="20.25" customHeight="1">
      <c r="A1089" s="22">
        <v>2150802</v>
      </c>
      <c r="B1089" s="11" t="s">
        <v>287</v>
      </c>
      <c r="C1089" s="54" t="s">
        <v>289</v>
      </c>
      <c r="D1089" s="54"/>
      <c r="E1089" s="53"/>
    </row>
    <row r="1090" spans="1:5" ht="20.25" customHeight="1">
      <c r="A1090" s="22">
        <v>2150803</v>
      </c>
      <c r="B1090" s="11" t="s">
        <v>288</v>
      </c>
      <c r="C1090" s="54" t="s">
        <v>289</v>
      </c>
      <c r="D1090" s="54"/>
      <c r="E1090" s="53"/>
    </row>
    <row r="1091" spans="1:5" ht="20.25" customHeight="1">
      <c r="A1091" s="22">
        <v>2150804</v>
      </c>
      <c r="B1091" s="11" t="s">
        <v>1109</v>
      </c>
      <c r="C1091" s="54" t="s">
        <v>289</v>
      </c>
      <c r="D1091" s="54"/>
      <c r="E1091" s="53"/>
    </row>
    <row r="1092" spans="1:5" ht="20.25" customHeight="1">
      <c r="A1092" s="22">
        <v>2150805</v>
      </c>
      <c r="B1092" s="11" t="s">
        <v>1110</v>
      </c>
      <c r="C1092" s="54" t="s">
        <v>289</v>
      </c>
      <c r="D1092" s="54"/>
      <c r="E1092" s="53"/>
    </row>
    <row r="1093" spans="1:5" ht="20.25" customHeight="1">
      <c r="A1093" s="22">
        <v>2150899</v>
      </c>
      <c r="B1093" s="11" t="s">
        <v>1111</v>
      </c>
      <c r="C1093" s="54" t="s">
        <v>289</v>
      </c>
      <c r="D1093" s="54"/>
      <c r="E1093" s="53"/>
    </row>
    <row r="1094" spans="1:5" ht="20.25" customHeight="1">
      <c r="A1094" s="22">
        <v>21599</v>
      </c>
      <c r="B1094" s="8" t="s">
        <v>1112</v>
      </c>
      <c r="C1094" s="54">
        <v>41</v>
      </c>
      <c r="D1094" s="54">
        <v>41</v>
      </c>
      <c r="E1094" s="53"/>
    </row>
    <row r="1095" spans="1:5" ht="20.25" customHeight="1">
      <c r="A1095" s="22">
        <v>2159901</v>
      </c>
      <c r="B1095" s="11" t="s">
        <v>1113</v>
      </c>
      <c r="C1095" s="54" t="s">
        <v>289</v>
      </c>
      <c r="D1095" s="54"/>
      <c r="E1095" s="53"/>
    </row>
    <row r="1096" spans="1:5" ht="20.25" customHeight="1">
      <c r="A1096" s="22">
        <v>2159904</v>
      </c>
      <c r="B1096" s="11" t="s">
        <v>1114</v>
      </c>
      <c r="C1096" s="54" t="s">
        <v>289</v>
      </c>
      <c r="D1096" s="54"/>
      <c r="E1096" s="53"/>
    </row>
    <row r="1097" spans="1:5" ht="20.25" customHeight="1">
      <c r="A1097" s="22">
        <v>2159905</v>
      </c>
      <c r="B1097" s="11" t="s">
        <v>1115</v>
      </c>
      <c r="C1097" s="54" t="s">
        <v>289</v>
      </c>
      <c r="D1097" s="54"/>
      <c r="E1097" s="53"/>
    </row>
    <row r="1098" spans="1:5" ht="20.25" customHeight="1">
      <c r="A1098" s="22">
        <v>2159906</v>
      </c>
      <c r="B1098" s="11" t="s">
        <v>1116</v>
      </c>
      <c r="C1098" s="54" t="s">
        <v>289</v>
      </c>
      <c r="D1098" s="54"/>
      <c r="E1098" s="53"/>
    </row>
    <row r="1099" spans="1:5" ht="20.25" customHeight="1">
      <c r="A1099" s="22">
        <v>2159999</v>
      </c>
      <c r="B1099" s="11" t="s">
        <v>1117</v>
      </c>
      <c r="C1099" s="54">
        <v>41</v>
      </c>
      <c r="D1099" s="54">
        <v>41</v>
      </c>
      <c r="E1099" s="53"/>
    </row>
    <row r="1100" spans="1:5" ht="20.25" customHeight="1">
      <c r="A1100" s="22">
        <v>216</v>
      </c>
      <c r="B1100" s="8" t="s">
        <v>1118</v>
      </c>
      <c r="C1100" s="54">
        <v>936</v>
      </c>
      <c r="D1100" s="54">
        <v>934</v>
      </c>
      <c r="E1100" s="53">
        <f t="shared" ref="E1100:E1102" si="29">D1100-C1100</f>
        <v>-2</v>
      </c>
    </row>
    <row r="1101" spans="1:5" ht="20.25" customHeight="1">
      <c r="A1101" s="22">
        <v>21602</v>
      </c>
      <c r="B1101" s="8" t="s">
        <v>1119</v>
      </c>
      <c r="C1101" s="54">
        <v>731</v>
      </c>
      <c r="D1101" s="54">
        <v>729</v>
      </c>
      <c r="E1101" s="53">
        <f t="shared" si="29"/>
        <v>-2</v>
      </c>
    </row>
    <row r="1102" spans="1:5" ht="20.25" customHeight="1">
      <c r="A1102" s="22">
        <v>2160201</v>
      </c>
      <c r="B1102" s="11" t="s">
        <v>286</v>
      </c>
      <c r="C1102" s="54">
        <v>380</v>
      </c>
      <c r="D1102" s="54">
        <v>378</v>
      </c>
      <c r="E1102" s="53">
        <f t="shared" si="29"/>
        <v>-2</v>
      </c>
    </row>
    <row r="1103" spans="1:5" ht="20.25" customHeight="1">
      <c r="A1103" s="22">
        <v>2160202</v>
      </c>
      <c r="B1103" s="11" t="s">
        <v>287</v>
      </c>
      <c r="C1103" s="54">
        <v>62</v>
      </c>
      <c r="D1103" s="54">
        <v>62</v>
      </c>
      <c r="E1103" s="53"/>
    </row>
    <row r="1104" spans="1:5" ht="20.25" customHeight="1">
      <c r="A1104" s="22">
        <v>2160203</v>
      </c>
      <c r="B1104" s="11" t="s">
        <v>288</v>
      </c>
      <c r="C1104" s="54" t="s">
        <v>289</v>
      </c>
      <c r="D1104" s="54"/>
      <c r="E1104" s="53"/>
    </row>
    <row r="1105" spans="1:5" ht="20.25" customHeight="1">
      <c r="A1105" s="22">
        <v>2160216</v>
      </c>
      <c r="B1105" s="11" t="s">
        <v>1120</v>
      </c>
      <c r="C1105" s="54" t="s">
        <v>289</v>
      </c>
      <c r="D1105" s="54"/>
      <c r="E1105" s="53"/>
    </row>
    <row r="1106" spans="1:5" ht="20.25" customHeight="1">
      <c r="A1106" s="22">
        <v>2160217</v>
      </c>
      <c r="B1106" s="11" t="s">
        <v>1121</v>
      </c>
      <c r="C1106" s="54" t="s">
        <v>289</v>
      </c>
      <c r="D1106" s="54"/>
      <c r="E1106" s="53"/>
    </row>
    <row r="1107" spans="1:5" ht="20.25" customHeight="1">
      <c r="A1107" s="22">
        <v>2160218</v>
      </c>
      <c r="B1107" s="11" t="s">
        <v>1122</v>
      </c>
      <c r="C1107" s="54" t="s">
        <v>289</v>
      </c>
      <c r="D1107" s="54"/>
      <c r="E1107" s="53"/>
    </row>
    <row r="1108" spans="1:5" ht="20.25" customHeight="1">
      <c r="A1108" s="22">
        <v>2160219</v>
      </c>
      <c r="B1108" s="11" t="s">
        <v>1123</v>
      </c>
      <c r="C1108" s="54">
        <v>218</v>
      </c>
      <c r="D1108" s="54">
        <v>218</v>
      </c>
      <c r="E1108" s="53"/>
    </row>
    <row r="1109" spans="1:5" ht="20.25" customHeight="1">
      <c r="A1109" s="22">
        <v>2160250</v>
      </c>
      <c r="B1109" s="11" t="s">
        <v>296</v>
      </c>
      <c r="C1109" s="54" t="s">
        <v>289</v>
      </c>
      <c r="D1109" s="54"/>
      <c r="E1109" s="53"/>
    </row>
    <row r="1110" spans="1:5" ht="20.25" customHeight="1">
      <c r="A1110" s="22">
        <v>2160299</v>
      </c>
      <c r="B1110" s="11" t="s">
        <v>1124</v>
      </c>
      <c r="C1110" s="54">
        <v>70</v>
      </c>
      <c r="D1110" s="54">
        <v>70</v>
      </c>
      <c r="E1110" s="53"/>
    </row>
    <row r="1111" spans="1:5" ht="20.25" customHeight="1">
      <c r="A1111" s="22">
        <v>21606</v>
      </c>
      <c r="B1111" s="8" t="s">
        <v>1125</v>
      </c>
      <c r="C1111" s="54">
        <v>204</v>
      </c>
      <c r="D1111" s="54">
        <v>204</v>
      </c>
      <c r="E1111" s="53"/>
    </row>
    <row r="1112" spans="1:5" ht="20.25" customHeight="1">
      <c r="A1112" s="22">
        <v>2160601</v>
      </c>
      <c r="B1112" s="11" t="s">
        <v>286</v>
      </c>
      <c r="C1112" s="54">
        <v>2</v>
      </c>
      <c r="D1112" s="54">
        <v>2</v>
      </c>
      <c r="E1112" s="53"/>
    </row>
    <row r="1113" spans="1:5" ht="20.25" customHeight="1">
      <c r="A1113" s="22">
        <v>2160602</v>
      </c>
      <c r="B1113" s="11" t="s">
        <v>287</v>
      </c>
      <c r="C1113" s="54" t="s">
        <v>289</v>
      </c>
      <c r="D1113" s="54"/>
      <c r="E1113" s="53"/>
    </row>
    <row r="1114" spans="1:5" ht="20.25" customHeight="1">
      <c r="A1114" s="22">
        <v>2160603</v>
      </c>
      <c r="B1114" s="11" t="s">
        <v>288</v>
      </c>
      <c r="C1114" s="54" t="s">
        <v>289</v>
      </c>
      <c r="D1114" s="54"/>
      <c r="E1114" s="53"/>
    </row>
    <row r="1115" spans="1:5" ht="20.25" customHeight="1">
      <c r="A1115" s="22">
        <v>2160607</v>
      </c>
      <c r="B1115" s="11" t="s">
        <v>1126</v>
      </c>
      <c r="C1115" s="54" t="s">
        <v>289</v>
      </c>
      <c r="D1115" s="54"/>
      <c r="E1115" s="53"/>
    </row>
    <row r="1116" spans="1:5" ht="20.25" customHeight="1">
      <c r="A1116" s="22">
        <v>2160699</v>
      </c>
      <c r="B1116" s="11" t="s">
        <v>1127</v>
      </c>
      <c r="C1116" s="54">
        <v>202</v>
      </c>
      <c r="D1116" s="54">
        <v>202</v>
      </c>
      <c r="E1116" s="53"/>
    </row>
    <row r="1117" spans="1:5" ht="20.25" customHeight="1">
      <c r="A1117" s="22">
        <v>21699</v>
      </c>
      <c r="B1117" s="8" t="s">
        <v>1128</v>
      </c>
      <c r="C1117" s="54">
        <v>0</v>
      </c>
      <c r="D1117" s="54">
        <v>0</v>
      </c>
      <c r="E1117" s="53"/>
    </row>
    <row r="1118" spans="1:5" ht="20.25" customHeight="1">
      <c r="A1118" s="22">
        <v>2169901</v>
      </c>
      <c r="B1118" s="11" t="s">
        <v>1129</v>
      </c>
      <c r="C1118" s="54" t="s">
        <v>289</v>
      </c>
      <c r="D1118" s="54"/>
      <c r="E1118" s="53"/>
    </row>
    <row r="1119" spans="1:5" ht="20.25" customHeight="1">
      <c r="A1119" s="22">
        <v>2169999</v>
      </c>
      <c r="B1119" s="11" t="s">
        <v>1130</v>
      </c>
      <c r="C1119" s="54" t="s">
        <v>289</v>
      </c>
      <c r="D1119" s="54"/>
      <c r="E1119" s="53"/>
    </row>
    <row r="1120" spans="1:5" ht="20.25" customHeight="1">
      <c r="A1120" s="22">
        <v>217</v>
      </c>
      <c r="B1120" s="8" t="s">
        <v>1131</v>
      </c>
      <c r="C1120" s="54">
        <v>216</v>
      </c>
      <c r="D1120" s="54">
        <v>216</v>
      </c>
      <c r="E1120" s="53"/>
    </row>
    <row r="1121" spans="1:5" ht="20.25" customHeight="1">
      <c r="A1121" s="22">
        <v>21701</v>
      </c>
      <c r="B1121" s="8" t="s">
        <v>1132</v>
      </c>
      <c r="C1121" s="54">
        <v>0</v>
      </c>
      <c r="D1121" s="54">
        <v>0</v>
      </c>
      <c r="E1121" s="53"/>
    </row>
    <row r="1122" spans="1:5" ht="20.25" customHeight="1">
      <c r="A1122" s="22">
        <v>2170101</v>
      </c>
      <c r="B1122" s="11" t="s">
        <v>286</v>
      </c>
      <c r="C1122" s="54" t="s">
        <v>289</v>
      </c>
      <c r="D1122" s="54"/>
      <c r="E1122" s="53"/>
    </row>
    <row r="1123" spans="1:5" ht="20.25" customHeight="1">
      <c r="A1123" s="22">
        <v>2170102</v>
      </c>
      <c r="B1123" s="11" t="s">
        <v>287</v>
      </c>
      <c r="C1123" s="54" t="s">
        <v>289</v>
      </c>
      <c r="D1123" s="54"/>
      <c r="E1123" s="53"/>
    </row>
    <row r="1124" spans="1:5" ht="20.25" customHeight="1">
      <c r="A1124" s="22">
        <v>2170103</v>
      </c>
      <c r="B1124" s="11" t="s">
        <v>288</v>
      </c>
      <c r="C1124" s="54" t="s">
        <v>289</v>
      </c>
      <c r="D1124" s="54"/>
      <c r="E1124" s="53"/>
    </row>
    <row r="1125" spans="1:5" ht="20.25" customHeight="1">
      <c r="A1125" s="22">
        <v>2170104</v>
      </c>
      <c r="B1125" s="11" t="s">
        <v>1133</v>
      </c>
      <c r="C1125" s="54" t="s">
        <v>289</v>
      </c>
      <c r="D1125" s="54"/>
      <c r="E1125" s="53"/>
    </row>
    <row r="1126" spans="1:5" ht="20.25" customHeight="1">
      <c r="A1126" s="22">
        <v>2170150</v>
      </c>
      <c r="B1126" s="11" t="s">
        <v>296</v>
      </c>
      <c r="C1126" s="54" t="s">
        <v>289</v>
      </c>
      <c r="D1126" s="54"/>
      <c r="E1126" s="53"/>
    </row>
    <row r="1127" spans="1:5" ht="20.25" customHeight="1">
      <c r="A1127" s="22">
        <v>2170199</v>
      </c>
      <c r="B1127" s="11" t="s">
        <v>1134</v>
      </c>
      <c r="C1127" s="54" t="s">
        <v>289</v>
      </c>
      <c r="D1127" s="54"/>
      <c r="E1127" s="53"/>
    </row>
    <row r="1128" spans="1:5" ht="20.25" customHeight="1">
      <c r="A1128" s="22">
        <v>21702</v>
      </c>
      <c r="B1128" s="8" t="s">
        <v>1135</v>
      </c>
      <c r="C1128" s="54">
        <v>0</v>
      </c>
      <c r="D1128" s="54">
        <v>0</v>
      </c>
      <c r="E1128" s="53"/>
    </row>
    <row r="1129" spans="1:5" ht="20.25" customHeight="1">
      <c r="A1129" s="22">
        <v>2170201</v>
      </c>
      <c r="B1129" s="11" t="s">
        <v>1136</v>
      </c>
      <c r="C1129" s="54" t="s">
        <v>289</v>
      </c>
      <c r="D1129" s="54"/>
      <c r="E1129" s="53"/>
    </row>
    <row r="1130" spans="1:5" ht="20.25" customHeight="1">
      <c r="A1130" s="22">
        <v>2170202</v>
      </c>
      <c r="B1130" s="11" t="s">
        <v>1137</v>
      </c>
      <c r="C1130" s="54" t="s">
        <v>289</v>
      </c>
      <c r="D1130" s="54"/>
      <c r="E1130" s="53"/>
    </row>
    <row r="1131" spans="1:5" ht="20.25" customHeight="1">
      <c r="A1131" s="22">
        <v>2170203</v>
      </c>
      <c r="B1131" s="11" t="s">
        <v>1138</v>
      </c>
      <c r="C1131" s="54" t="s">
        <v>289</v>
      </c>
      <c r="D1131" s="54"/>
      <c r="E1131" s="53"/>
    </row>
    <row r="1132" spans="1:5" ht="20.25" customHeight="1">
      <c r="A1132" s="22">
        <v>2170204</v>
      </c>
      <c r="B1132" s="11" t="s">
        <v>1139</v>
      </c>
      <c r="C1132" s="54" t="s">
        <v>289</v>
      </c>
      <c r="D1132" s="54"/>
      <c r="E1132" s="53"/>
    </row>
    <row r="1133" spans="1:5" ht="20.25" customHeight="1">
      <c r="A1133" s="22">
        <v>2170205</v>
      </c>
      <c r="B1133" s="11" t="s">
        <v>1140</v>
      </c>
      <c r="C1133" s="54" t="s">
        <v>289</v>
      </c>
      <c r="D1133" s="54"/>
      <c r="E1133" s="53"/>
    </row>
    <row r="1134" spans="1:5" ht="20.25" customHeight="1">
      <c r="A1134" s="22">
        <v>2170206</v>
      </c>
      <c r="B1134" s="11" t="s">
        <v>1141</v>
      </c>
      <c r="C1134" s="54" t="s">
        <v>289</v>
      </c>
      <c r="D1134" s="54"/>
      <c r="E1134" s="53"/>
    </row>
    <row r="1135" spans="1:5" ht="20.25" customHeight="1">
      <c r="A1135" s="22">
        <v>2170207</v>
      </c>
      <c r="B1135" s="11" t="s">
        <v>1142</v>
      </c>
      <c r="C1135" s="54" t="s">
        <v>289</v>
      </c>
      <c r="D1135" s="54"/>
      <c r="E1135" s="53"/>
    </row>
    <row r="1136" spans="1:5" ht="20.25" customHeight="1">
      <c r="A1136" s="22">
        <v>2170208</v>
      </c>
      <c r="B1136" s="11" t="s">
        <v>1143</v>
      </c>
      <c r="C1136" s="54" t="s">
        <v>289</v>
      </c>
      <c r="D1136" s="54"/>
      <c r="E1136" s="53"/>
    </row>
    <row r="1137" spans="1:5" ht="20.25" customHeight="1">
      <c r="A1137" s="22">
        <v>2170299</v>
      </c>
      <c r="B1137" s="11" t="s">
        <v>1144</v>
      </c>
      <c r="C1137" s="54" t="s">
        <v>289</v>
      </c>
      <c r="D1137" s="54"/>
      <c r="E1137" s="53"/>
    </row>
    <row r="1138" spans="1:5" ht="20.25" customHeight="1">
      <c r="A1138" s="22">
        <v>21703</v>
      </c>
      <c r="B1138" s="8" t="s">
        <v>1145</v>
      </c>
      <c r="C1138" s="54">
        <v>11</v>
      </c>
      <c r="D1138" s="54">
        <v>11</v>
      </c>
      <c r="E1138" s="53"/>
    </row>
    <row r="1139" spans="1:5" ht="20.25" customHeight="1">
      <c r="A1139" s="22">
        <v>2170301</v>
      </c>
      <c r="B1139" s="11" t="s">
        <v>1146</v>
      </c>
      <c r="C1139" s="54" t="s">
        <v>289</v>
      </c>
      <c r="D1139" s="54"/>
      <c r="E1139" s="53"/>
    </row>
    <row r="1140" spans="1:5" ht="20.25" customHeight="1">
      <c r="A1140" s="22">
        <v>2170302</v>
      </c>
      <c r="B1140" s="11" t="s">
        <v>1147</v>
      </c>
      <c r="C1140" s="54" t="s">
        <v>289</v>
      </c>
      <c r="D1140" s="54"/>
      <c r="E1140" s="53"/>
    </row>
    <row r="1141" spans="1:5" ht="20.25" customHeight="1">
      <c r="A1141" s="22">
        <v>2170303</v>
      </c>
      <c r="B1141" s="11" t="s">
        <v>1148</v>
      </c>
      <c r="C1141" s="54" t="s">
        <v>289</v>
      </c>
      <c r="D1141" s="54"/>
      <c r="E1141" s="53"/>
    </row>
    <row r="1142" spans="1:5" ht="20.25" customHeight="1">
      <c r="A1142" s="22">
        <v>2170304</v>
      </c>
      <c r="B1142" s="11" t="s">
        <v>1149</v>
      </c>
      <c r="C1142" s="54" t="s">
        <v>289</v>
      </c>
      <c r="D1142" s="54"/>
      <c r="E1142" s="53"/>
    </row>
    <row r="1143" spans="1:5" ht="20.25" customHeight="1">
      <c r="A1143" s="22">
        <v>2170399</v>
      </c>
      <c r="B1143" s="11" t="s">
        <v>1150</v>
      </c>
      <c r="C1143" s="54">
        <v>11</v>
      </c>
      <c r="D1143" s="54">
        <v>11</v>
      </c>
      <c r="E1143" s="53"/>
    </row>
    <row r="1144" spans="1:5" ht="20.25" customHeight="1">
      <c r="A1144" s="22">
        <v>21704</v>
      </c>
      <c r="B1144" s="8" t="s">
        <v>1151</v>
      </c>
      <c r="C1144" s="54">
        <v>0</v>
      </c>
      <c r="D1144" s="54">
        <v>0</v>
      </c>
      <c r="E1144" s="53"/>
    </row>
    <row r="1145" spans="1:5" ht="20.25" customHeight="1">
      <c r="A1145" s="22">
        <v>2170401</v>
      </c>
      <c r="B1145" s="11" t="s">
        <v>1152</v>
      </c>
      <c r="C1145" s="54" t="s">
        <v>289</v>
      </c>
      <c r="D1145" s="54"/>
      <c r="E1145" s="53"/>
    </row>
    <row r="1146" spans="1:5" ht="20.25" customHeight="1">
      <c r="A1146" s="22">
        <v>2170499</v>
      </c>
      <c r="B1146" s="11" t="s">
        <v>1153</v>
      </c>
      <c r="C1146" s="54" t="s">
        <v>289</v>
      </c>
      <c r="D1146" s="54"/>
      <c r="E1146" s="53"/>
    </row>
    <row r="1147" spans="1:5" ht="20.25" customHeight="1">
      <c r="A1147" s="22">
        <v>21799</v>
      </c>
      <c r="B1147" s="8" t="s">
        <v>1154</v>
      </c>
      <c r="C1147" s="54">
        <v>205</v>
      </c>
      <c r="D1147" s="54">
        <v>205</v>
      </c>
      <c r="E1147" s="53"/>
    </row>
    <row r="1148" spans="1:5" ht="20.25" customHeight="1">
      <c r="A1148" s="22">
        <v>2179901</v>
      </c>
      <c r="B1148" s="11" t="s">
        <v>1155</v>
      </c>
      <c r="C1148" s="54">
        <v>205</v>
      </c>
      <c r="D1148" s="54">
        <v>205</v>
      </c>
      <c r="E1148" s="53"/>
    </row>
    <row r="1149" spans="1:5" ht="20.25" customHeight="1">
      <c r="A1149" s="22">
        <v>219</v>
      </c>
      <c r="B1149" s="8" t="s">
        <v>1156</v>
      </c>
      <c r="C1149" s="54">
        <v>0</v>
      </c>
      <c r="D1149" s="54">
        <v>0</v>
      </c>
      <c r="E1149" s="53"/>
    </row>
    <row r="1150" spans="1:5" ht="20.25" customHeight="1">
      <c r="A1150" s="22">
        <v>21901</v>
      </c>
      <c r="B1150" s="8" t="s">
        <v>1157</v>
      </c>
      <c r="C1150" s="54" t="s">
        <v>289</v>
      </c>
      <c r="D1150" s="54"/>
      <c r="E1150" s="53"/>
    </row>
    <row r="1151" spans="1:5" ht="20.25" customHeight="1">
      <c r="A1151" s="22">
        <v>21902</v>
      </c>
      <c r="B1151" s="8" t="s">
        <v>1158</v>
      </c>
      <c r="C1151" s="54" t="s">
        <v>289</v>
      </c>
      <c r="D1151" s="54"/>
      <c r="E1151" s="53"/>
    </row>
    <row r="1152" spans="1:5" ht="20.25" customHeight="1">
      <c r="A1152" s="22">
        <v>21903</v>
      </c>
      <c r="B1152" s="8" t="s">
        <v>1159</v>
      </c>
      <c r="C1152" s="54" t="s">
        <v>289</v>
      </c>
      <c r="D1152" s="54"/>
      <c r="E1152" s="53"/>
    </row>
    <row r="1153" spans="1:5" ht="20.25" customHeight="1">
      <c r="A1153" s="22">
        <v>21904</v>
      </c>
      <c r="B1153" s="8" t="s">
        <v>1160</v>
      </c>
      <c r="C1153" s="54" t="s">
        <v>289</v>
      </c>
      <c r="D1153" s="54"/>
      <c r="E1153" s="53"/>
    </row>
    <row r="1154" spans="1:5" ht="20.25" customHeight="1">
      <c r="A1154" s="22">
        <v>21905</v>
      </c>
      <c r="B1154" s="8" t="s">
        <v>1161</v>
      </c>
      <c r="C1154" s="54" t="s">
        <v>289</v>
      </c>
      <c r="D1154" s="54"/>
      <c r="E1154" s="53"/>
    </row>
    <row r="1155" spans="1:5" ht="20.25" customHeight="1">
      <c r="A1155" s="22">
        <v>21906</v>
      </c>
      <c r="B1155" s="8" t="s">
        <v>1162</v>
      </c>
      <c r="C1155" s="54" t="s">
        <v>289</v>
      </c>
      <c r="D1155" s="54"/>
      <c r="E1155" s="53"/>
    </row>
    <row r="1156" spans="1:5" ht="20.25" customHeight="1">
      <c r="A1156" s="22">
        <v>21907</v>
      </c>
      <c r="B1156" s="8" t="s">
        <v>1163</v>
      </c>
      <c r="C1156" s="54" t="s">
        <v>289</v>
      </c>
      <c r="D1156" s="54"/>
      <c r="E1156" s="53"/>
    </row>
    <row r="1157" spans="1:5" ht="20.25" customHeight="1">
      <c r="A1157" s="22">
        <v>21908</v>
      </c>
      <c r="B1157" s="8" t="s">
        <v>1164</v>
      </c>
      <c r="C1157" s="54" t="s">
        <v>289</v>
      </c>
      <c r="D1157" s="54"/>
      <c r="E1157" s="53"/>
    </row>
    <row r="1158" spans="1:5" ht="20.25" customHeight="1">
      <c r="A1158" s="22">
        <v>21999</v>
      </c>
      <c r="B1158" s="8" t="s">
        <v>1165</v>
      </c>
      <c r="C1158" s="54" t="s">
        <v>289</v>
      </c>
      <c r="D1158" s="54"/>
      <c r="E1158" s="53"/>
    </row>
    <row r="1159" spans="1:5" ht="20.25" customHeight="1">
      <c r="A1159" s="22">
        <v>220</v>
      </c>
      <c r="B1159" s="8" t="s">
        <v>1166</v>
      </c>
      <c r="C1159" s="54">
        <v>2858</v>
      </c>
      <c r="D1159" s="54">
        <v>2854</v>
      </c>
      <c r="E1159" s="53">
        <f t="shared" ref="E1159:E1161" si="30">D1159-C1159</f>
        <v>-4</v>
      </c>
    </row>
    <row r="1160" spans="1:5" ht="20.25" customHeight="1">
      <c r="A1160" s="22">
        <v>22001</v>
      </c>
      <c r="B1160" s="8" t="s">
        <v>1167</v>
      </c>
      <c r="C1160" s="54">
        <v>2642</v>
      </c>
      <c r="D1160" s="54">
        <v>2638</v>
      </c>
      <c r="E1160" s="53">
        <f t="shared" si="30"/>
        <v>-4</v>
      </c>
    </row>
    <row r="1161" spans="1:5" ht="20.25" customHeight="1">
      <c r="A1161" s="22">
        <v>2200101</v>
      </c>
      <c r="B1161" s="11" t="s">
        <v>286</v>
      </c>
      <c r="C1161" s="54">
        <v>1031</v>
      </c>
      <c r="D1161" s="54">
        <v>1027</v>
      </c>
      <c r="E1161" s="53">
        <f t="shared" si="30"/>
        <v>-4</v>
      </c>
    </row>
    <row r="1162" spans="1:5" ht="20.25" customHeight="1">
      <c r="A1162" s="22">
        <v>2200102</v>
      </c>
      <c r="B1162" s="11" t="s">
        <v>287</v>
      </c>
      <c r="C1162" s="54">
        <v>23</v>
      </c>
      <c r="D1162" s="54">
        <v>23</v>
      </c>
      <c r="E1162" s="53"/>
    </row>
    <row r="1163" spans="1:5" ht="20.25" customHeight="1">
      <c r="A1163" s="22">
        <v>2200103</v>
      </c>
      <c r="B1163" s="11" t="s">
        <v>288</v>
      </c>
      <c r="C1163" s="54" t="s">
        <v>289</v>
      </c>
      <c r="D1163" s="54"/>
      <c r="E1163" s="53"/>
    </row>
    <row r="1164" spans="1:5" ht="20.25" customHeight="1">
      <c r="A1164" s="22">
        <v>2200104</v>
      </c>
      <c r="B1164" s="11" t="s">
        <v>1168</v>
      </c>
      <c r="C1164" s="54" t="s">
        <v>289</v>
      </c>
      <c r="D1164" s="54"/>
      <c r="E1164" s="53"/>
    </row>
    <row r="1165" spans="1:5" ht="20.25" customHeight="1">
      <c r="A1165" s="22">
        <v>2200106</v>
      </c>
      <c r="B1165" s="11" t="s">
        <v>1169</v>
      </c>
      <c r="C1165" s="54" t="s">
        <v>289</v>
      </c>
      <c r="D1165" s="54"/>
      <c r="E1165" s="53"/>
    </row>
    <row r="1166" spans="1:5" ht="20.25" customHeight="1">
      <c r="A1166" s="22">
        <v>2200107</v>
      </c>
      <c r="B1166" s="11" t="s">
        <v>1170</v>
      </c>
      <c r="C1166" s="54" t="s">
        <v>289</v>
      </c>
      <c r="D1166" s="54"/>
      <c r="E1166" s="53"/>
    </row>
    <row r="1167" spans="1:5" ht="20.25" customHeight="1">
      <c r="A1167" s="22">
        <v>2200108</v>
      </c>
      <c r="B1167" s="11" t="s">
        <v>1171</v>
      </c>
      <c r="C1167" s="54" t="s">
        <v>289</v>
      </c>
      <c r="D1167" s="54"/>
      <c r="E1167" s="53"/>
    </row>
    <row r="1168" spans="1:5" ht="20.25" customHeight="1">
      <c r="A1168" s="22">
        <v>2200109</v>
      </c>
      <c r="B1168" s="11" t="s">
        <v>1172</v>
      </c>
      <c r="C1168" s="54" t="s">
        <v>289</v>
      </c>
      <c r="D1168" s="54"/>
      <c r="E1168" s="53"/>
    </row>
    <row r="1169" spans="1:5" ht="20.25" customHeight="1">
      <c r="A1169" s="22">
        <v>2200112</v>
      </c>
      <c r="B1169" s="11" t="s">
        <v>1173</v>
      </c>
      <c r="C1169" s="54" t="s">
        <v>289</v>
      </c>
      <c r="D1169" s="54"/>
      <c r="E1169" s="53"/>
    </row>
    <row r="1170" spans="1:5" ht="20.25" customHeight="1">
      <c r="A1170" s="22">
        <v>2200113</v>
      </c>
      <c r="B1170" s="11" t="s">
        <v>1174</v>
      </c>
      <c r="C1170" s="54" t="s">
        <v>289</v>
      </c>
      <c r="D1170" s="54"/>
      <c r="E1170" s="53"/>
    </row>
    <row r="1171" spans="1:5" ht="20.25" customHeight="1">
      <c r="A1171" s="22">
        <v>2200114</v>
      </c>
      <c r="B1171" s="11" t="s">
        <v>1175</v>
      </c>
      <c r="C1171" s="54">
        <v>44</v>
      </c>
      <c r="D1171" s="54">
        <v>44</v>
      </c>
      <c r="E1171" s="53"/>
    </row>
    <row r="1172" spans="1:5" ht="20.25" customHeight="1">
      <c r="A1172" s="22">
        <v>2200115</v>
      </c>
      <c r="B1172" s="11" t="s">
        <v>1176</v>
      </c>
      <c r="C1172" s="54" t="s">
        <v>289</v>
      </c>
      <c r="D1172" s="54"/>
      <c r="E1172" s="53"/>
    </row>
    <row r="1173" spans="1:5" ht="20.25" customHeight="1">
      <c r="A1173" s="22">
        <v>2200116</v>
      </c>
      <c r="B1173" s="11" t="s">
        <v>1177</v>
      </c>
      <c r="C1173" s="54" t="s">
        <v>289</v>
      </c>
      <c r="D1173" s="54"/>
      <c r="E1173" s="53"/>
    </row>
    <row r="1174" spans="1:5" ht="20.25" customHeight="1">
      <c r="A1174" s="22">
        <v>2200119</v>
      </c>
      <c r="B1174" s="11" t="s">
        <v>1178</v>
      </c>
      <c r="C1174" s="54" t="s">
        <v>289</v>
      </c>
      <c r="D1174" s="54"/>
      <c r="E1174" s="53"/>
    </row>
    <row r="1175" spans="1:5" ht="20.25" customHeight="1">
      <c r="A1175" s="22">
        <v>2200120</v>
      </c>
      <c r="B1175" s="11" t="s">
        <v>1179</v>
      </c>
      <c r="C1175" s="54" t="s">
        <v>289</v>
      </c>
      <c r="D1175" s="54"/>
      <c r="E1175" s="53"/>
    </row>
    <row r="1176" spans="1:5" ht="20.25" customHeight="1">
      <c r="A1176" s="22">
        <v>2200121</v>
      </c>
      <c r="B1176" s="11" t="s">
        <v>1180</v>
      </c>
      <c r="C1176" s="54" t="s">
        <v>289</v>
      </c>
      <c r="D1176" s="54"/>
      <c r="E1176" s="53"/>
    </row>
    <row r="1177" spans="1:5" ht="20.25" customHeight="1">
      <c r="A1177" s="22">
        <v>2200122</v>
      </c>
      <c r="B1177" s="11" t="s">
        <v>1181</v>
      </c>
      <c r="C1177" s="54" t="s">
        <v>289</v>
      </c>
      <c r="D1177" s="54"/>
      <c r="E1177" s="53"/>
    </row>
    <row r="1178" spans="1:5" ht="20.25" customHeight="1">
      <c r="A1178" s="22">
        <v>2200123</v>
      </c>
      <c r="B1178" s="11" t="s">
        <v>1182</v>
      </c>
      <c r="C1178" s="54" t="s">
        <v>289</v>
      </c>
      <c r="D1178" s="54"/>
      <c r="E1178" s="53"/>
    </row>
    <row r="1179" spans="1:5" ht="20.25" customHeight="1">
      <c r="A1179" s="22">
        <v>2200124</v>
      </c>
      <c r="B1179" s="11" t="s">
        <v>1183</v>
      </c>
      <c r="C1179" s="54" t="s">
        <v>289</v>
      </c>
      <c r="D1179" s="54"/>
      <c r="E1179" s="53"/>
    </row>
    <row r="1180" spans="1:5" ht="20.25" customHeight="1">
      <c r="A1180" s="22">
        <v>2200125</v>
      </c>
      <c r="B1180" s="11" t="s">
        <v>1184</v>
      </c>
      <c r="C1180" s="54" t="s">
        <v>289</v>
      </c>
      <c r="D1180" s="54"/>
      <c r="E1180" s="53"/>
    </row>
    <row r="1181" spans="1:5" ht="20.25" customHeight="1">
      <c r="A1181" s="22">
        <v>2200126</v>
      </c>
      <c r="B1181" s="11" t="s">
        <v>1185</v>
      </c>
      <c r="C1181" s="54" t="s">
        <v>289</v>
      </c>
      <c r="D1181" s="54"/>
      <c r="E1181" s="53"/>
    </row>
    <row r="1182" spans="1:5" ht="20.25" customHeight="1">
      <c r="A1182" s="22">
        <v>2200127</v>
      </c>
      <c r="B1182" s="11" t="s">
        <v>1186</v>
      </c>
      <c r="C1182" s="54" t="s">
        <v>289</v>
      </c>
      <c r="D1182" s="54"/>
      <c r="E1182" s="53"/>
    </row>
    <row r="1183" spans="1:5" ht="20.25" customHeight="1">
      <c r="A1183" s="22">
        <v>2200128</v>
      </c>
      <c r="B1183" s="11" t="s">
        <v>1187</v>
      </c>
      <c r="C1183" s="54" t="s">
        <v>289</v>
      </c>
      <c r="D1183" s="54"/>
      <c r="E1183" s="53"/>
    </row>
    <row r="1184" spans="1:5" ht="20.25" customHeight="1">
      <c r="A1184" s="22">
        <v>2200129</v>
      </c>
      <c r="B1184" s="11" t="s">
        <v>1188</v>
      </c>
      <c r="C1184" s="54" t="s">
        <v>289</v>
      </c>
      <c r="D1184" s="54"/>
      <c r="E1184" s="53"/>
    </row>
    <row r="1185" spans="1:5" ht="20.25" customHeight="1">
      <c r="A1185" s="22">
        <v>2200150</v>
      </c>
      <c r="B1185" s="11" t="s">
        <v>296</v>
      </c>
      <c r="C1185" s="54">
        <v>599</v>
      </c>
      <c r="D1185" s="54">
        <v>599</v>
      </c>
      <c r="E1185" s="53"/>
    </row>
    <row r="1186" spans="1:5" ht="20.25" customHeight="1">
      <c r="A1186" s="22">
        <v>2200199</v>
      </c>
      <c r="B1186" s="11" t="s">
        <v>1189</v>
      </c>
      <c r="C1186" s="54">
        <v>946</v>
      </c>
      <c r="D1186" s="54">
        <v>946</v>
      </c>
      <c r="E1186" s="53"/>
    </row>
    <row r="1187" spans="1:5" ht="20.25" customHeight="1">
      <c r="A1187" s="22">
        <v>22005</v>
      </c>
      <c r="B1187" s="8" t="s">
        <v>1190</v>
      </c>
      <c r="C1187" s="54">
        <v>216</v>
      </c>
      <c r="D1187" s="54">
        <v>216</v>
      </c>
      <c r="E1187" s="53"/>
    </row>
    <row r="1188" spans="1:5" ht="20.25" customHeight="1">
      <c r="A1188" s="22">
        <v>2200501</v>
      </c>
      <c r="B1188" s="11" t="s">
        <v>286</v>
      </c>
      <c r="C1188" s="54">
        <v>4</v>
      </c>
      <c r="D1188" s="54">
        <v>4</v>
      </c>
      <c r="E1188" s="53"/>
    </row>
    <row r="1189" spans="1:5" ht="20.25" customHeight="1">
      <c r="A1189" s="22">
        <v>2200502</v>
      </c>
      <c r="B1189" s="11" t="s">
        <v>287</v>
      </c>
      <c r="C1189" s="54" t="s">
        <v>289</v>
      </c>
      <c r="D1189" s="54"/>
      <c r="E1189" s="53"/>
    </row>
    <row r="1190" spans="1:5" ht="20.25" customHeight="1">
      <c r="A1190" s="22">
        <v>2200503</v>
      </c>
      <c r="B1190" s="11" t="s">
        <v>288</v>
      </c>
      <c r="C1190" s="54" t="s">
        <v>289</v>
      </c>
      <c r="D1190" s="54"/>
      <c r="E1190" s="53"/>
    </row>
    <row r="1191" spans="1:5" ht="20.25" customHeight="1">
      <c r="A1191" s="22">
        <v>2200504</v>
      </c>
      <c r="B1191" s="11" t="s">
        <v>1191</v>
      </c>
      <c r="C1191" s="54" t="s">
        <v>289</v>
      </c>
      <c r="D1191" s="54"/>
      <c r="E1191" s="53"/>
    </row>
    <row r="1192" spans="1:5" ht="20.25" customHeight="1">
      <c r="A1192" s="22">
        <v>2200506</v>
      </c>
      <c r="B1192" s="11" t="s">
        <v>1192</v>
      </c>
      <c r="C1192" s="54" t="s">
        <v>289</v>
      </c>
      <c r="D1192" s="54"/>
      <c r="E1192" s="53"/>
    </row>
    <row r="1193" spans="1:5" ht="20.25" customHeight="1">
      <c r="A1193" s="22">
        <v>2200507</v>
      </c>
      <c r="B1193" s="11" t="s">
        <v>1193</v>
      </c>
      <c r="C1193" s="54" t="s">
        <v>289</v>
      </c>
      <c r="D1193" s="54"/>
      <c r="E1193" s="53"/>
    </row>
    <row r="1194" spans="1:5" ht="20.25" customHeight="1">
      <c r="A1194" s="22">
        <v>2200508</v>
      </c>
      <c r="B1194" s="11" t="s">
        <v>1194</v>
      </c>
      <c r="C1194" s="54" t="s">
        <v>289</v>
      </c>
      <c r="D1194" s="54"/>
      <c r="E1194" s="53"/>
    </row>
    <row r="1195" spans="1:5" ht="20.25" customHeight="1">
      <c r="A1195" s="22">
        <v>2200509</v>
      </c>
      <c r="B1195" s="11" t="s">
        <v>1195</v>
      </c>
      <c r="C1195" s="54">
        <v>168</v>
      </c>
      <c r="D1195" s="54">
        <v>168</v>
      </c>
      <c r="E1195" s="53"/>
    </row>
    <row r="1196" spans="1:5" ht="20.25" customHeight="1">
      <c r="A1196" s="22">
        <v>2200510</v>
      </c>
      <c r="B1196" s="11" t="s">
        <v>1196</v>
      </c>
      <c r="C1196" s="54">
        <v>18</v>
      </c>
      <c r="D1196" s="54">
        <v>18</v>
      </c>
      <c r="E1196" s="53"/>
    </row>
    <row r="1197" spans="1:5" ht="20.25" customHeight="1">
      <c r="A1197" s="22">
        <v>2200511</v>
      </c>
      <c r="B1197" s="11" t="s">
        <v>1197</v>
      </c>
      <c r="C1197" s="54" t="s">
        <v>289</v>
      </c>
      <c r="D1197" s="54"/>
      <c r="E1197" s="53"/>
    </row>
    <row r="1198" spans="1:5" ht="20.25" customHeight="1">
      <c r="A1198" s="22">
        <v>2200512</v>
      </c>
      <c r="B1198" s="11" t="s">
        <v>1198</v>
      </c>
      <c r="C1198" s="54" t="s">
        <v>289</v>
      </c>
      <c r="D1198" s="54"/>
      <c r="E1198" s="53"/>
    </row>
    <row r="1199" spans="1:5" ht="20.25" customHeight="1">
      <c r="A1199" s="22">
        <v>2200513</v>
      </c>
      <c r="B1199" s="11" t="s">
        <v>1199</v>
      </c>
      <c r="C1199" s="54" t="s">
        <v>289</v>
      </c>
      <c r="D1199" s="54"/>
      <c r="E1199" s="53"/>
    </row>
    <row r="1200" spans="1:5" ht="20.25" customHeight="1">
      <c r="A1200" s="22">
        <v>2200514</v>
      </c>
      <c r="B1200" s="11" t="s">
        <v>1200</v>
      </c>
      <c r="C1200" s="54" t="s">
        <v>289</v>
      </c>
      <c r="D1200" s="54"/>
      <c r="E1200" s="53"/>
    </row>
    <row r="1201" spans="1:5" ht="20.25" customHeight="1">
      <c r="A1201" s="22">
        <v>2200599</v>
      </c>
      <c r="B1201" s="11" t="s">
        <v>1201</v>
      </c>
      <c r="C1201" s="54">
        <v>26</v>
      </c>
      <c r="D1201" s="54">
        <v>26</v>
      </c>
      <c r="E1201" s="53"/>
    </row>
    <row r="1202" spans="1:5" ht="20.25" customHeight="1">
      <c r="A1202" s="22">
        <v>22099</v>
      </c>
      <c r="B1202" s="8" t="s">
        <v>1202</v>
      </c>
      <c r="C1202" s="54" t="s">
        <v>289</v>
      </c>
      <c r="D1202" s="54"/>
      <c r="E1202" s="53"/>
    </row>
    <row r="1203" spans="1:5" ht="20.25" customHeight="1">
      <c r="A1203" s="22">
        <v>2209901</v>
      </c>
      <c r="B1203" s="11" t="s">
        <v>1203</v>
      </c>
      <c r="C1203" s="54" t="s">
        <v>289</v>
      </c>
      <c r="D1203" s="54"/>
      <c r="E1203" s="53"/>
    </row>
    <row r="1204" spans="1:5" ht="20.25" customHeight="1">
      <c r="A1204" s="22">
        <v>221</v>
      </c>
      <c r="B1204" s="8" t="s">
        <v>1204</v>
      </c>
      <c r="C1204" s="54">
        <v>10224</v>
      </c>
      <c r="D1204" s="54">
        <v>10221</v>
      </c>
      <c r="E1204" s="53">
        <f>D1204-C1204</f>
        <v>-3</v>
      </c>
    </row>
    <row r="1205" spans="1:5" ht="20.25" customHeight="1">
      <c r="A1205" s="22">
        <v>22101</v>
      </c>
      <c r="B1205" s="8" t="s">
        <v>1205</v>
      </c>
      <c r="C1205" s="54">
        <v>4528</v>
      </c>
      <c r="D1205" s="54">
        <v>4528</v>
      </c>
      <c r="E1205" s="53"/>
    </row>
    <row r="1206" spans="1:5" ht="20.25" customHeight="1">
      <c r="A1206" s="22">
        <v>2210101</v>
      </c>
      <c r="B1206" s="11" t="s">
        <v>1206</v>
      </c>
      <c r="C1206" s="54" t="s">
        <v>289</v>
      </c>
      <c r="D1206" s="54"/>
      <c r="E1206" s="53"/>
    </row>
    <row r="1207" spans="1:5" ht="20.25" customHeight="1">
      <c r="A1207" s="22">
        <v>2210102</v>
      </c>
      <c r="B1207" s="11" t="s">
        <v>1207</v>
      </c>
      <c r="C1207" s="54" t="s">
        <v>289</v>
      </c>
      <c r="D1207" s="54"/>
      <c r="E1207" s="53"/>
    </row>
    <row r="1208" spans="1:5" ht="20.25" customHeight="1">
      <c r="A1208" s="22">
        <v>2210103</v>
      </c>
      <c r="B1208" s="11" t="s">
        <v>1208</v>
      </c>
      <c r="C1208" s="54">
        <v>3146</v>
      </c>
      <c r="D1208" s="54">
        <v>3146</v>
      </c>
      <c r="E1208" s="53"/>
    </row>
    <row r="1209" spans="1:5" ht="20.25" customHeight="1">
      <c r="A1209" s="22">
        <v>2210104</v>
      </c>
      <c r="B1209" s="11" t="s">
        <v>1209</v>
      </c>
      <c r="C1209" s="54" t="s">
        <v>289</v>
      </c>
      <c r="D1209" s="54"/>
      <c r="E1209" s="53"/>
    </row>
    <row r="1210" spans="1:5" ht="20.25" customHeight="1">
      <c r="A1210" s="22">
        <v>2210105</v>
      </c>
      <c r="B1210" s="11" t="s">
        <v>1210</v>
      </c>
      <c r="C1210" s="54" t="s">
        <v>289</v>
      </c>
      <c r="D1210" s="54"/>
      <c r="E1210" s="53"/>
    </row>
    <row r="1211" spans="1:5" ht="20.25" customHeight="1">
      <c r="A1211" s="22">
        <v>2210106</v>
      </c>
      <c r="B1211" s="11" t="s">
        <v>1211</v>
      </c>
      <c r="C1211" s="54">
        <v>84</v>
      </c>
      <c r="D1211" s="54">
        <v>84</v>
      </c>
      <c r="E1211" s="53"/>
    </row>
    <row r="1212" spans="1:5" ht="20.25" customHeight="1">
      <c r="A1212" s="22">
        <v>2210107</v>
      </c>
      <c r="B1212" s="11" t="s">
        <v>1212</v>
      </c>
      <c r="C1212" s="54" t="s">
        <v>289</v>
      </c>
      <c r="D1212" s="54"/>
      <c r="E1212" s="53"/>
    </row>
    <row r="1213" spans="1:5" ht="20.25" customHeight="1">
      <c r="A1213" s="22">
        <v>2210108</v>
      </c>
      <c r="B1213" s="11" t="s">
        <v>1213</v>
      </c>
      <c r="C1213" s="54" t="s">
        <v>289</v>
      </c>
      <c r="D1213" s="54"/>
      <c r="E1213" s="53"/>
    </row>
    <row r="1214" spans="1:5" ht="20.25" customHeight="1">
      <c r="A1214" s="22">
        <v>2210109</v>
      </c>
      <c r="B1214" s="11" t="s">
        <v>1214</v>
      </c>
      <c r="C1214" s="54" t="s">
        <v>289</v>
      </c>
      <c r="D1214" s="54"/>
      <c r="E1214" s="53"/>
    </row>
    <row r="1215" spans="1:5" ht="20.25" customHeight="1">
      <c r="A1215" s="22">
        <v>2210199</v>
      </c>
      <c r="B1215" s="11" t="s">
        <v>1215</v>
      </c>
      <c r="C1215" s="54">
        <v>1299</v>
      </c>
      <c r="D1215" s="54">
        <v>1299</v>
      </c>
      <c r="E1215" s="53"/>
    </row>
    <row r="1216" spans="1:5" ht="20.25" customHeight="1">
      <c r="A1216" s="22">
        <v>22102</v>
      </c>
      <c r="B1216" s="8" t="s">
        <v>1216</v>
      </c>
      <c r="C1216" s="54">
        <v>3169</v>
      </c>
      <c r="D1216" s="54">
        <v>3169</v>
      </c>
      <c r="E1216" s="53"/>
    </row>
    <row r="1217" spans="1:5" ht="20.25" customHeight="1">
      <c r="A1217" s="22">
        <v>2210201</v>
      </c>
      <c r="B1217" s="11" t="s">
        <v>1217</v>
      </c>
      <c r="C1217" s="54">
        <v>3169</v>
      </c>
      <c r="D1217" s="54">
        <v>3169</v>
      </c>
      <c r="E1217" s="53"/>
    </row>
    <row r="1218" spans="1:5" ht="20.25" customHeight="1">
      <c r="A1218" s="22">
        <v>2210202</v>
      </c>
      <c r="B1218" s="11" t="s">
        <v>1218</v>
      </c>
      <c r="C1218" s="54" t="s">
        <v>289</v>
      </c>
      <c r="D1218" s="54"/>
      <c r="E1218" s="53"/>
    </row>
    <row r="1219" spans="1:5" ht="20.25" customHeight="1">
      <c r="A1219" s="22">
        <v>2210203</v>
      </c>
      <c r="B1219" s="11" t="s">
        <v>1219</v>
      </c>
      <c r="C1219" s="54" t="s">
        <v>289</v>
      </c>
      <c r="D1219" s="54"/>
      <c r="E1219" s="53"/>
    </row>
    <row r="1220" spans="1:5" ht="20.25" customHeight="1">
      <c r="A1220" s="22">
        <v>22103</v>
      </c>
      <c r="B1220" s="8" t="s">
        <v>1220</v>
      </c>
      <c r="C1220" s="54">
        <v>2527</v>
      </c>
      <c r="D1220" s="54">
        <v>2524</v>
      </c>
      <c r="E1220" s="53">
        <f>D1220-C1220</f>
        <v>-3</v>
      </c>
    </row>
    <row r="1221" spans="1:5" ht="20.25" customHeight="1">
      <c r="A1221" s="22">
        <v>2210301</v>
      </c>
      <c r="B1221" s="11" t="s">
        <v>1221</v>
      </c>
      <c r="C1221" s="54" t="s">
        <v>289</v>
      </c>
      <c r="D1221" s="54"/>
      <c r="E1221" s="53"/>
    </row>
    <row r="1222" spans="1:5" ht="20.25" customHeight="1">
      <c r="A1222" s="22">
        <v>2210302</v>
      </c>
      <c r="B1222" s="11" t="s">
        <v>1222</v>
      </c>
      <c r="C1222" s="54">
        <v>2527</v>
      </c>
      <c r="D1222" s="54">
        <v>2524</v>
      </c>
      <c r="E1222" s="53">
        <f>D1222-C1222</f>
        <v>-3</v>
      </c>
    </row>
    <row r="1223" spans="1:5" ht="20.25" customHeight="1">
      <c r="A1223" s="22">
        <v>2210399</v>
      </c>
      <c r="B1223" s="11" t="s">
        <v>1223</v>
      </c>
      <c r="C1223" s="54" t="s">
        <v>289</v>
      </c>
      <c r="D1223" s="54"/>
      <c r="E1223" s="53"/>
    </row>
    <row r="1224" spans="1:5" ht="20.25" customHeight="1">
      <c r="A1224" s="22">
        <v>222</v>
      </c>
      <c r="B1224" s="8" t="s">
        <v>1224</v>
      </c>
      <c r="C1224" s="54">
        <v>973</v>
      </c>
      <c r="D1224" s="54">
        <v>973</v>
      </c>
      <c r="E1224" s="53"/>
    </row>
    <row r="1225" spans="1:5" ht="20.25" customHeight="1">
      <c r="A1225" s="22">
        <v>22201</v>
      </c>
      <c r="B1225" s="8" t="s">
        <v>1225</v>
      </c>
      <c r="C1225" s="54">
        <v>965</v>
      </c>
      <c r="D1225" s="54">
        <v>965</v>
      </c>
      <c r="E1225" s="53"/>
    </row>
    <row r="1226" spans="1:5" ht="20.25" customHeight="1">
      <c r="A1226" s="22">
        <v>2220101</v>
      </c>
      <c r="B1226" s="11" t="s">
        <v>286</v>
      </c>
      <c r="C1226" s="54">
        <v>477</v>
      </c>
      <c r="D1226" s="54">
        <v>477</v>
      </c>
      <c r="E1226" s="53"/>
    </row>
    <row r="1227" spans="1:5" ht="20.25" customHeight="1">
      <c r="A1227" s="22">
        <v>2220102</v>
      </c>
      <c r="B1227" s="11" t="s">
        <v>287</v>
      </c>
      <c r="C1227" s="54" t="s">
        <v>289</v>
      </c>
      <c r="D1227" s="54"/>
      <c r="E1227" s="53"/>
    </row>
    <row r="1228" spans="1:5" ht="20.25" customHeight="1">
      <c r="A1228" s="22">
        <v>2220103</v>
      </c>
      <c r="B1228" s="11" t="s">
        <v>288</v>
      </c>
      <c r="C1228" s="54" t="s">
        <v>289</v>
      </c>
      <c r="D1228" s="54"/>
      <c r="E1228" s="53"/>
    </row>
    <row r="1229" spans="1:5" ht="20.25" customHeight="1">
      <c r="A1229" s="22">
        <v>2220104</v>
      </c>
      <c r="B1229" s="11" t="s">
        <v>1226</v>
      </c>
      <c r="C1229" s="54" t="s">
        <v>289</v>
      </c>
      <c r="D1229" s="54"/>
      <c r="E1229" s="53"/>
    </row>
    <row r="1230" spans="1:5" ht="20.25" customHeight="1">
      <c r="A1230" s="22">
        <v>2220105</v>
      </c>
      <c r="B1230" s="11" t="s">
        <v>1227</v>
      </c>
      <c r="C1230" s="54" t="s">
        <v>289</v>
      </c>
      <c r="D1230" s="54"/>
      <c r="E1230" s="53"/>
    </row>
    <row r="1231" spans="1:5" ht="20.25" customHeight="1">
      <c r="A1231" s="22">
        <v>2220106</v>
      </c>
      <c r="B1231" s="11" t="s">
        <v>1228</v>
      </c>
      <c r="C1231" s="54" t="s">
        <v>289</v>
      </c>
      <c r="D1231" s="54"/>
      <c r="E1231" s="53"/>
    </row>
    <row r="1232" spans="1:5" ht="20.25" customHeight="1">
      <c r="A1232" s="22">
        <v>2220107</v>
      </c>
      <c r="B1232" s="11" t="s">
        <v>1229</v>
      </c>
      <c r="C1232" s="54" t="s">
        <v>289</v>
      </c>
      <c r="D1232" s="54"/>
      <c r="E1232" s="53"/>
    </row>
    <row r="1233" spans="1:5" ht="20.25" customHeight="1">
      <c r="A1233" s="22">
        <v>2220112</v>
      </c>
      <c r="B1233" s="11" t="s">
        <v>1230</v>
      </c>
      <c r="C1233" s="54" t="s">
        <v>289</v>
      </c>
      <c r="D1233" s="54"/>
      <c r="E1233" s="53"/>
    </row>
    <row r="1234" spans="1:5" ht="20.25" customHeight="1">
      <c r="A1234" s="22">
        <v>2220113</v>
      </c>
      <c r="B1234" s="11" t="s">
        <v>1231</v>
      </c>
      <c r="C1234" s="54" t="s">
        <v>289</v>
      </c>
      <c r="D1234" s="54"/>
      <c r="E1234" s="53"/>
    </row>
    <row r="1235" spans="1:5" ht="20.25" customHeight="1">
      <c r="A1235" s="22">
        <v>2220114</v>
      </c>
      <c r="B1235" s="11" t="s">
        <v>1232</v>
      </c>
      <c r="C1235" s="54" t="s">
        <v>289</v>
      </c>
      <c r="D1235" s="54"/>
      <c r="E1235" s="53"/>
    </row>
    <row r="1236" spans="1:5" ht="20.25" customHeight="1">
      <c r="A1236" s="22">
        <v>2220115</v>
      </c>
      <c r="B1236" s="11" t="s">
        <v>1233</v>
      </c>
      <c r="C1236" s="54">
        <v>403</v>
      </c>
      <c r="D1236" s="54">
        <v>403</v>
      </c>
      <c r="E1236" s="53"/>
    </row>
    <row r="1237" spans="1:5" ht="20.25" customHeight="1">
      <c r="A1237" s="22">
        <v>2220118</v>
      </c>
      <c r="B1237" s="11" t="s">
        <v>1234</v>
      </c>
      <c r="C1237" s="54" t="s">
        <v>289</v>
      </c>
      <c r="D1237" s="54"/>
      <c r="E1237" s="53"/>
    </row>
    <row r="1238" spans="1:5" ht="20.25" customHeight="1">
      <c r="A1238" s="22">
        <v>2220150</v>
      </c>
      <c r="B1238" s="11" t="s">
        <v>296</v>
      </c>
      <c r="C1238" s="54">
        <v>57</v>
      </c>
      <c r="D1238" s="54">
        <v>57</v>
      </c>
      <c r="E1238" s="53"/>
    </row>
    <row r="1239" spans="1:5" ht="20.25" customHeight="1">
      <c r="A1239" s="22">
        <v>2220199</v>
      </c>
      <c r="B1239" s="11" t="s">
        <v>1235</v>
      </c>
      <c r="C1239" s="54">
        <v>27</v>
      </c>
      <c r="D1239" s="54">
        <v>27</v>
      </c>
      <c r="E1239" s="53"/>
    </row>
    <row r="1240" spans="1:5" ht="20.25" customHeight="1">
      <c r="A1240" s="22">
        <v>22202</v>
      </c>
      <c r="B1240" s="8" t="s">
        <v>1236</v>
      </c>
      <c r="C1240" s="54">
        <v>9</v>
      </c>
      <c r="D1240" s="54">
        <v>9</v>
      </c>
      <c r="E1240" s="53"/>
    </row>
    <row r="1241" spans="1:5" ht="20.25" customHeight="1">
      <c r="A1241" s="22">
        <v>2220201</v>
      </c>
      <c r="B1241" s="11" t="s">
        <v>286</v>
      </c>
      <c r="C1241" s="54">
        <v>9</v>
      </c>
      <c r="D1241" s="54">
        <v>9</v>
      </c>
      <c r="E1241" s="53"/>
    </row>
    <row r="1242" spans="1:5" ht="20.25" customHeight="1">
      <c r="A1242" s="22">
        <v>2220202</v>
      </c>
      <c r="B1242" s="11" t="s">
        <v>287</v>
      </c>
      <c r="C1242" s="54" t="s">
        <v>289</v>
      </c>
      <c r="D1242" s="54"/>
      <c r="E1242" s="53"/>
    </row>
    <row r="1243" spans="1:5" ht="20.25" customHeight="1">
      <c r="A1243" s="22">
        <v>2220203</v>
      </c>
      <c r="B1243" s="11" t="s">
        <v>288</v>
      </c>
      <c r="C1243" s="54" t="s">
        <v>289</v>
      </c>
      <c r="D1243" s="54"/>
      <c r="E1243" s="53"/>
    </row>
    <row r="1244" spans="1:5" ht="20.25" customHeight="1">
      <c r="A1244" s="22">
        <v>2220204</v>
      </c>
      <c r="B1244" s="11" t="s">
        <v>1237</v>
      </c>
      <c r="C1244" s="54" t="s">
        <v>289</v>
      </c>
      <c r="D1244" s="54"/>
      <c r="E1244" s="53"/>
    </row>
    <row r="1245" spans="1:5" ht="20.25" customHeight="1">
      <c r="A1245" s="22">
        <v>2220205</v>
      </c>
      <c r="B1245" s="11" t="s">
        <v>1238</v>
      </c>
      <c r="C1245" s="54" t="s">
        <v>289</v>
      </c>
      <c r="D1245" s="54"/>
      <c r="E1245" s="53"/>
    </row>
    <row r="1246" spans="1:5" ht="20.25" customHeight="1">
      <c r="A1246" s="22">
        <v>2220206</v>
      </c>
      <c r="B1246" s="11" t="s">
        <v>1239</v>
      </c>
      <c r="C1246" s="54" t="s">
        <v>289</v>
      </c>
      <c r="D1246" s="54"/>
      <c r="E1246" s="53"/>
    </row>
    <row r="1247" spans="1:5" ht="20.25" customHeight="1">
      <c r="A1247" s="22">
        <v>2220207</v>
      </c>
      <c r="B1247" s="11" t="s">
        <v>1240</v>
      </c>
      <c r="C1247" s="54" t="s">
        <v>289</v>
      </c>
      <c r="D1247" s="54"/>
      <c r="E1247" s="53"/>
    </row>
    <row r="1248" spans="1:5" ht="20.25" customHeight="1">
      <c r="A1248" s="22">
        <v>2220209</v>
      </c>
      <c r="B1248" s="11" t="s">
        <v>1241</v>
      </c>
      <c r="C1248" s="54" t="s">
        <v>289</v>
      </c>
      <c r="D1248" s="54"/>
      <c r="E1248" s="53"/>
    </row>
    <row r="1249" spans="1:5" ht="20.25" customHeight="1">
      <c r="A1249" s="22">
        <v>2220210</v>
      </c>
      <c r="B1249" s="11" t="s">
        <v>1242</v>
      </c>
      <c r="C1249" s="54" t="s">
        <v>289</v>
      </c>
      <c r="D1249" s="54"/>
      <c r="E1249" s="53"/>
    </row>
    <row r="1250" spans="1:5" ht="20.25" customHeight="1">
      <c r="A1250" s="22">
        <v>2220211</v>
      </c>
      <c r="B1250" s="11" t="s">
        <v>1243</v>
      </c>
      <c r="C1250" s="54" t="s">
        <v>289</v>
      </c>
      <c r="D1250" s="54"/>
      <c r="E1250" s="53"/>
    </row>
    <row r="1251" spans="1:5" ht="20.25" customHeight="1">
      <c r="A1251" s="22">
        <v>2220212</v>
      </c>
      <c r="B1251" s="11" t="s">
        <v>1244</v>
      </c>
      <c r="C1251" s="54" t="s">
        <v>289</v>
      </c>
      <c r="D1251" s="54"/>
      <c r="E1251" s="53"/>
    </row>
    <row r="1252" spans="1:5" ht="20.25" customHeight="1">
      <c r="A1252" s="22">
        <v>2220250</v>
      </c>
      <c r="B1252" s="11" t="s">
        <v>296</v>
      </c>
      <c r="C1252" s="54" t="s">
        <v>289</v>
      </c>
      <c r="D1252" s="54"/>
      <c r="E1252" s="53"/>
    </row>
    <row r="1253" spans="1:5" ht="20.25" customHeight="1">
      <c r="A1253" s="22">
        <v>2220299</v>
      </c>
      <c r="B1253" s="11" t="s">
        <v>1245</v>
      </c>
      <c r="C1253" s="54" t="s">
        <v>289</v>
      </c>
      <c r="D1253" s="54"/>
      <c r="E1253" s="53"/>
    </row>
    <row r="1254" spans="1:5" ht="20.25" customHeight="1">
      <c r="A1254" s="22">
        <v>22203</v>
      </c>
      <c r="B1254" s="8" t="s">
        <v>1246</v>
      </c>
      <c r="C1254" s="54">
        <v>0</v>
      </c>
      <c r="D1254" s="54">
        <v>0</v>
      </c>
      <c r="E1254" s="53"/>
    </row>
    <row r="1255" spans="1:5" ht="20.25" customHeight="1">
      <c r="A1255" s="22">
        <v>2220301</v>
      </c>
      <c r="B1255" s="11" t="s">
        <v>1247</v>
      </c>
      <c r="C1255" s="54" t="s">
        <v>289</v>
      </c>
      <c r="D1255" s="54"/>
      <c r="E1255" s="53"/>
    </row>
    <row r="1256" spans="1:5" ht="20.25" customHeight="1">
      <c r="A1256" s="22">
        <v>2220303</v>
      </c>
      <c r="B1256" s="11" t="s">
        <v>1248</v>
      </c>
      <c r="C1256" s="54" t="s">
        <v>289</v>
      </c>
      <c r="D1256" s="54"/>
      <c r="E1256" s="53"/>
    </row>
    <row r="1257" spans="1:5" ht="20.25" customHeight="1">
      <c r="A1257" s="22">
        <v>2220304</v>
      </c>
      <c r="B1257" s="11" t="s">
        <v>1249</v>
      </c>
      <c r="C1257" s="54" t="s">
        <v>289</v>
      </c>
      <c r="D1257" s="54"/>
      <c r="E1257" s="53"/>
    </row>
    <row r="1258" spans="1:5" ht="20.25" customHeight="1">
      <c r="A1258" s="22">
        <v>2220399</v>
      </c>
      <c r="B1258" s="11" t="s">
        <v>1250</v>
      </c>
      <c r="C1258" s="54" t="s">
        <v>289</v>
      </c>
      <c r="D1258" s="54"/>
      <c r="E1258" s="53"/>
    </row>
    <row r="1259" spans="1:5" ht="20.25" customHeight="1">
      <c r="A1259" s="22">
        <v>22204</v>
      </c>
      <c r="B1259" s="8" t="s">
        <v>1251</v>
      </c>
      <c r="C1259" s="54">
        <v>0</v>
      </c>
      <c r="D1259" s="54">
        <v>0</v>
      </c>
      <c r="E1259" s="53"/>
    </row>
    <row r="1260" spans="1:5" ht="20.25" customHeight="1">
      <c r="A1260" s="22">
        <v>2220401</v>
      </c>
      <c r="B1260" s="11" t="s">
        <v>1252</v>
      </c>
      <c r="C1260" s="54" t="s">
        <v>289</v>
      </c>
      <c r="D1260" s="54"/>
      <c r="E1260" s="53"/>
    </row>
    <row r="1261" spans="1:5" ht="20.25" customHeight="1">
      <c r="A1261" s="22">
        <v>2220402</v>
      </c>
      <c r="B1261" s="11" t="s">
        <v>1253</v>
      </c>
      <c r="C1261" s="54" t="s">
        <v>289</v>
      </c>
      <c r="D1261" s="54"/>
      <c r="E1261" s="53"/>
    </row>
    <row r="1262" spans="1:5" ht="20.25" customHeight="1">
      <c r="A1262" s="22">
        <v>2220403</v>
      </c>
      <c r="B1262" s="11" t="s">
        <v>1254</v>
      </c>
      <c r="C1262" s="54" t="s">
        <v>289</v>
      </c>
      <c r="D1262" s="54"/>
      <c r="E1262" s="53"/>
    </row>
    <row r="1263" spans="1:5" ht="20.25" customHeight="1">
      <c r="A1263" s="22">
        <v>2220404</v>
      </c>
      <c r="B1263" s="11" t="s">
        <v>1255</v>
      </c>
      <c r="C1263" s="54" t="s">
        <v>289</v>
      </c>
      <c r="D1263" s="54"/>
      <c r="E1263" s="53"/>
    </row>
    <row r="1264" spans="1:5" ht="20.25" customHeight="1">
      <c r="A1264" s="22">
        <v>2220499</v>
      </c>
      <c r="B1264" s="11" t="s">
        <v>1256</v>
      </c>
      <c r="C1264" s="54" t="s">
        <v>289</v>
      </c>
      <c r="D1264" s="54"/>
      <c r="E1264" s="53"/>
    </row>
    <row r="1265" spans="1:5" ht="20.25" customHeight="1">
      <c r="A1265" s="22">
        <v>22205</v>
      </c>
      <c r="B1265" s="8" t="s">
        <v>1257</v>
      </c>
      <c r="C1265" s="54">
        <v>0</v>
      </c>
      <c r="D1265" s="54">
        <v>0</v>
      </c>
      <c r="E1265" s="53"/>
    </row>
    <row r="1266" spans="1:5" ht="20.25" customHeight="1">
      <c r="A1266" s="22">
        <v>2220501</v>
      </c>
      <c r="B1266" s="11" t="s">
        <v>1258</v>
      </c>
      <c r="C1266" s="54" t="s">
        <v>289</v>
      </c>
      <c r="D1266" s="54"/>
      <c r="E1266" s="53"/>
    </row>
    <row r="1267" spans="1:5" ht="20.25" customHeight="1">
      <c r="A1267" s="22">
        <v>2220502</v>
      </c>
      <c r="B1267" s="11" t="s">
        <v>1259</v>
      </c>
      <c r="C1267" s="54" t="s">
        <v>289</v>
      </c>
      <c r="D1267" s="54"/>
      <c r="E1267" s="53"/>
    </row>
    <row r="1268" spans="1:5" ht="20.25" customHeight="1">
      <c r="A1268" s="22">
        <v>2220503</v>
      </c>
      <c r="B1268" s="11" t="s">
        <v>1260</v>
      </c>
      <c r="C1268" s="54" t="s">
        <v>289</v>
      </c>
      <c r="D1268" s="54"/>
      <c r="E1268" s="53"/>
    </row>
    <row r="1269" spans="1:5" ht="20.25" customHeight="1">
      <c r="A1269" s="22">
        <v>2220504</v>
      </c>
      <c r="B1269" s="11" t="s">
        <v>1261</v>
      </c>
      <c r="C1269" s="54" t="s">
        <v>289</v>
      </c>
      <c r="D1269" s="54"/>
      <c r="E1269" s="53"/>
    </row>
    <row r="1270" spans="1:5" ht="20.25" customHeight="1">
      <c r="A1270" s="22">
        <v>2220505</v>
      </c>
      <c r="B1270" s="11" t="s">
        <v>1262</v>
      </c>
      <c r="C1270" s="54" t="s">
        <v>289</v>
      </c>
      <c r="D1270" s="54"/>
      <c r="E1270" s="53"/>
    </row>
    <row r="1271" spans="1:5" ht="20.25" customHeight="1">
      <c r="A1271" s="22">
        <v>2220506</v>
      </c>
      <c r="B1271" s="11" t="s">
        <v>1263</v>
      </c>
      <c r="C1271" s="54" t="s">
        <v>289</v>
      </c>
      <c r="D1271" s="54"/>
      <c r="E1271" s="53"/>
    </row>
    <row r="1272" spans="1:5" ht="20.25" customHeight="1">
      <c r="A1272" s="22">
        <v>2220507</v>
      </c>
      <c r="B1272" s="11" t="s">
        <v>1264</v>
      </c>
      <c r="C1272" s="54" t="s">
        <v>289</v>
      </c>
      <c r="D1272" s="54"/>
      <c r="E1272" s="53"/>
    </row>
    <row r="1273" spans="1:5" ht="20.25" customHeight="1">
      <c r="A1273" s="22">
        <v>2220508</v>
      </c>
      <c r="B1273" s="11" t="s">
        <v>1265</v>
      </c>
      <c r="C1273" s="54" t="s">
        <v>289</v>
      </c>
      <c r="D1273" s="54"/>
      <c r="E1273" s="53"/>
    </row>
    <row r="1274" spans="1:5" ht="20.25" customHeight="1">
      <c r="A1274" s="22">
        <v>2220509</v>
      </c>
      <c r="B1274" s="11" t="s">
        <v>1266</v>
      </c>
      <c r="C1274" s="54" t="s">
        <v>289</v>
      </c>
      <c r="D1274" s="54"/>
      <c r="E1274" s="53"/>
    </row>
    <row r="1275" spans="1:5" ht="20.25" customHeight="1">
      <c r="A1275" s="22">
        <v>2220510</v>
      </c>
      <c r="B1275" s="11" t="s">
        <v>1267</v>
      </c>
      <c r="C1275" s="54" t="s">
        <v>289</v>
      </c>
      <c r="D1275" s="54"/>
      <c r="E1275" s="53"/>
    </row>
    <row r="1276" spans="1:5" ht="20.25" customHeight="1">
      <c r="A1276" s="22">
        <v>2220599</v>
      </c>
      <c r="B1276" s="11" t="s">
        <v>1268</v>
      </c>
      <c r="C1276" s="54" t="s">
        <v>289</v>
      </c>
      <c r="D1276" s="54"/>
      <c r="E1276" s="53"/>
    </row>
    <row r="1277" spans="1:5" ht="20.25" customHeight="1">
      <c r="A1277" s="22">
        <v>224</v>
      </c>
      <c r="B1277" s="8" t="s">
        <v>1269</v>
      </c>
      <c r="C1277" s="54">
        <v>2981</v>
      </c>
      <c r="D1277" s="54">
        <v>3538</v>
      </c>
      <c r="E1277" s="53">
        <f>D1277-C1277</f>
        <v>557</v>
      </c>
    </row>
    <row r="1278" spans="1:5" ht="20.25" customHeight="1">
      <c r="A1278" s="22">
        <v>22401</v>
      </c>
      <c r="B1278" s="8" t="s">
        <v>1270</v>
      </c>
      <c r="C1278" s="54" t="s">
        <v>289</v>
      </c>
      <c r="D1278" s="54"/>
      <c r="E1278" s="53"/>
    </row>
    <row r="1279" spans="1:5" ht="20.25" customHeight="1">
      <c r="A1279" s="22">
        <v>2240101</v>
      </c>
      <c r="B1279" s="11" t="s">
        <v>1271</v>
      </c>
      <c r="C1279" s="54">
        <v>471</v>
      </c>
      <c r="D1279" s="54">
        <v>471</v>
      </c>
      <c r="E1279" s="53"/>
    </row>
    <row r="1280" spans="1:5" ht="20.25" customHeight="1">
      <c r="A1280" s="22">
        <v>2240102</v>
      </c>
      <c r="B1280" s="11" t="s">
        <v>1272</v>
      </c>
      <c r="C1280" s="54" t="s">
        <v>289</v>
      </c>
      <c r="D1280" s="54"/>
      <c r="E1280" s="53"/>
    </row>
    <row r="1281" spans="1:5" ht="20.25" customHeight="1">
      <c r="A1281" s="22">
        <v>2240103</v>
      </c>
      <c r="B1281" s="11" t="s">
        <v>1273</v>
      </c>
      <c r="C1281" s="54" t="s">
        <v>289</v>
      </c>
      <c r="D1281" s="54"/>
      <c r="E1281" s="53"/>
    </row>
    <row r="1282" spans="1:5" ht="20.25" customHeight="1">
      <c r="A1282" s="22">
        <v>2240104</v>
      </c>
      <c r="B1282" s="11" t="s">
        <v>1274</v>
      </c>
      <c r="C1282" s="54" t="s">
        <v>289</v>
      </c>
      <c r="D1282" s="54"/>
      <c r="E1282" s="53"/>
    </row>
    <row r="1283" spans="1:5" ht="20.25" customHeight="1">
      <c r="A1283" s="22">
        <v>2240105</v>
      </c>
      <c r="B1283" s="11" t="s">
        <v>1275</v>
      </c>
      <c r="C1283" s="54" t="s">
        <v>289</v>
      </c>
      <c r="D1283" s="54"/>
      <c r="E1283" s="53"/>
    </row>
    <row r="1284" spans="1:5" ht="20.25" customHeight="1">
      <c r="A1284" s="22">
        <v>2240106</v>
      </c>
      <c r="B1284" s="11" t="s">
        <v>1276</v>
      </c>
      <c r="C1284" s="54">
        <v>393</v>
      </c>
      <c r="D1284" s="54">
        <v>393</v>
      </c>
      <c r="E1284" s="53"/>
    </row>
    <row r="1285" spans="1:5" ht="20.25" customHeight="1">
      <c r="A1285" s="22">
        <v>2240107</v>
      </c>
      <c r="B1285" s="11" t="s">
        <v>1277</v>
      </c>
      <c r="C1285" s="54" t="s">
        <v>289</v>
      </c>
      <c r="D1285" s="54"/>
      <c r="E1285" s="53"/>
    </row>
    <row r="1286" spans="1:5" ht="20.25" customHeight="1">
      <c r="A1286" s="22">
        <v>2240108</v>
      </c>
      <c r="B1286" s="11" t="s">
        <v>1278</v>
      </c>
      <c r="C1286" s="54" t="s">
        <v>289</v>
      </c>
      <c r="D1286" s="54"/>
      <c r="E1286" s="53"/>
    </row>
    <row r="1287" spans="1:5" ht="20.25" customHeight="1">
      <c r="A1287" s="22">
        <v>2240109</v>
      </c>
      <c r="B1287" s="11" t="s">
        <v>1279</v>
      </c>
      <c r="C1287" s="54" t="s">
        <v>289</v>
      </c>
      <c r="D1287" s="54"/>
      <c r="E1287" s="53"/>
    </row>
    <row r="1288" spans="1:5" ht="20.25" customHeight="1">
      <c r="A1288" s="22">
        <v>2240150</v>
      </c>
      <c r="B1288" s="11" t="s">
        <v>1280</v>
      </c>
      <c r="C1288" s="54" t="s">
        <v>289</v>
      </c>
      <c r="D1288" s="54"/>
      <c r="E1288" s="53"/>
    </row>
    <row r="1289" spans="1:5" ht="20.25" customHeight="1">
      <c r="A1289" s="22">
        <v>2240199</v>
      </c>
      <c r="B1289" s="11" t="s">
        <v>1281</v>
      </c>
      <c r="C1289" s="54">
        <v>72</v>
      </c>
      <c r="D1289" s="54">
        <v>72</v>
      </c>
      <c r="E1289" s="53"/>
    </row>
    <row r="1290" spans="1:5" ht="20.25" customHeight="1">
      <c r="A1290" s="22">
        <v>22402</v>
      </c>
      <c r="B1290" s="8" t="s">
        <v>1282</v>
      </c>
      <c r="C1290" s="54">
        <v>2317</v>
      </c>
      <c r="D1290" s="54">
        <v>2884</v>
      </c>
      <c r="E1290" s="53">
        <f>D1290-C1290</f>
        <v>567</v>
      </c>
    </row>
    <row r="1291" spans="1:5" ht="20.25" customHeight="1">
      <c r="A1291" s="22">
        <v>2240201</v>
      </c>
      <c r="B1291" s="11" t="s">
        <v>1271</v>
      </c>
      <c r="C1291" s="54" t="s">
        <v>289</v>
      </c>
      <c r="D1291" s="54"/>
      <c r="E1291" s="53"/>
    </row>
    <row r="1292" spans="1:5" ht="20.25" customHeight="1">
      <c r="A1292" s="22">
        <v>2240202</v>
      </c>
      <c r="B1292" s="11" t="s">
        <v>1272</v>
      </c>
      <c r="C1292" s="54">
        <v>2167</v>
      </c>
      <c r="D1292" s="54">
        <v>2167</v>
      </c>
      <c r="E1292" s="53"/>
    </row>
    <row r="1293" spans="1:5" ht="20.25" customHeight="1">
      <c r="A1293" s="22">
        <v>2240203</v>
      </c>
      <c r="B1293" s="11" t="s">
        <v>1273</v>
      </c>
      <c r="C1293" s="54" t="s">
        <v>289</v>
      </c>
      <c r="D1293" s="54"/>
      <c r="E1293" s="53"/>
    </row>
    <row r="1294" spans="1:5" ht="20.25" customHeight="1">
      <c r="A1294" s="22">
        <v>2240204</v>
      </c>
      <c r="B1294" s="11" t="s">
        <v>1283</v>
      </c>
      <c r="C1294" s="54">
        <v>150</v>
      </c>
      <c r="D1294" s="54">
        <v>717</v>
      </c>
      <c r="E1294" s="53">
        <f>D1294-C1294</f>
        <v>567</v>
      </c>
    </row>
    <row r="1295" spans="1:5" ht="20.25" customHeight="1">
      <c r="A1295" s="22">
        <v>2240299</v>
      </c>
      <c r="B1295" s="11" t="s">
        <v>1284</v>
      </c>
      <c r="C1295" s="54" t="s">
        <v>289</v>
      </c>
      <c r="D1295" s="54"/>
      <c r="E1295" s="53"/>
    </row>
    <row r="1296" spans="1:5" ht="20.25" customHeight="1">
      <c r="A1296" s="22">
        <v>22403</v>
      </c>
      <c r="B1296" s="8" t="s">
        <v>1285</v>
      </c>
      <c r="C1296" s="54">
        <v>0</v>
      </c>
      <c r="D1296" s="54">
        <v>0</v>
      </c>
      <c r="E1296" s="53"/>
    </row>
    <row r="1297" spans="1:5" ht="20.25" customHeight="1">
      <c r="A1297" s="22">
        <v>2240301</v>
      </c>
      <c r="B1297" s="11" t="s">
        <v>1271</v>
      </c>
      <c r="C1297" s="54" t="s">
        <v>289</v>
      </c>
      <c r="D1297" s="54"/>
      <c r="E1297" s="53"/>
    </row>
    <row r="1298" spans="1:5" ht="20.25" customHeight="1">
      <c r="A1298" s="22">
        <v>2240302</v>
      </c>
      <c r="B1298" s="11" t="s">
        <v>1272</v>
      </c>
      <c r="C1298" s="54" t="s">
        <v>289</v>
      </c>
      <c r="D1298" s="54"/>
      <c r="E1298" s="53"/>
    </row>
    <row r="1299" spans="1:5" ht="20.25" customHeight="1">
      <c r="A1299" s="22">
        <v>2240303</v>
      </c>
      <c r="B1299" s="11" t="s">
        <v>1273</v>
      </c>
      <c r="C1299" s="54" t="s">
        <v>289</v>
      </c>
      <c r="D1299" s="54"/>
      <c r="E1299" s="53"/>
    </row>
    <row r="1300" spans="1:5" ht="20.25" customHeight="1">
      <c r="A1300" s="22">
        <v>2240304</v>
      </c>
      <c r="B1300" s="11" t="s">
        <v>1286</v>
      </c>
      <c r="C1300" s="54" t="s">
        <v>289</v>
      </c>
      <c r="D1300" s="54"/>
      <c r="E1300" s="53"/>
    </row>
    <row r="1301" spans="1:5" ht="20.25" customHeight="1">
      <c r="A1301" s="22">
        <v>2240399</v>
      </c>
      <c r="B1301" s="11" t="s">
        <v>1287</v>
      </c>
      <c r="C1301" s="54" t="s">
        <v>289</v>
      </c>
      <c r="D1301" s="54"/>
      <c r="E1301" s="53"/>
    </row>
    <row r="1302" spans="1:5" ht="20.25" customHeight="1">
      <c r="A1302" s="22">
        <v>22404</v>
      </c>
      <c r="B1302" s="8" t="s">
        <v>1288</v>
      </c>
      <c r="C1302" s="54">
        <v>62</v>
      </c>
      <c r="D1302" s="54">
        <v>62</v>
      </c>
      <c r="E1302" s="53"/>
    </row>
    <row r="1303" spans="1:5" ht="20.25" customHeight="1">
      <c r="A1303" s="22">
        <v>2240401</v>
      </c>
      <c r="B1303" s="11" t="s">
        <v>1271</v>
      </c>
      <c r="C1303" s="54" t="s">
        <v>289</v>
      </c>
      <c r="D1303" s="54"/>
      <c r="E1303" s="53"/>
    </row>
    <row r="1304" spans="1:5" ht="20.25" customHeight="1">
      <c r="A1304" s="22">
        <v>2240402</v>
      </c>
      <c r="B1304" s="11" t="s">
        <v>1272</v>
      </c>
      <c r="C1304" s="54" t="s">
        <v>289</v>
      </c>
      <c r="D1304" s="54"/>
      <c r="E1304" s="53"/>
    </row>
    <row r="1305" spans="1:5" ht="20.25" customHeight="1">
      <c r="A1305" s="22">
        <v>2240403</v>
      </c>
      <c r="B1305" s="11" t="s">
        <v>1273</v>
      </c>
      <c r="C1305" s="54" t="s">
        <v>289</v>
      </c>
      <c r="D1305" s="54"/>
      <c r="E1305" s="53"/>
    </row>
    <row r="1306" spans="1:5" ht="20.25" customHeight="1">
      <c r="A1306" s="22">
        <v>2240404</v>
      </c>
      <c r="B1306" s="11" t="s">
        <v>1289</v>
      </c>
      <c r="C1306" s="54" t="s">
        <v>289</v>
      </c>
      <c r="D1306" s="54"/>
      <c r="E1306" s="53"/>
    </row>
    <row r="1307" spans="1:5" ht="20.25" customHeight="1">
      <c r="A1307" s="22">
        <v>2240405</v>
      </c>
      <c r="B1307" s="11" t="s">
        <v>1290</v>
      </c>
      <c r="C1307" s="54" t="s">
        <v>289</v>
      </c>
      <c r="D1307" s="54"/>
      <c r="E1307" s="53"/>
    </row>
    <row r="1308" spans="1:5" ht="20.25" customHeight="1">
      <c r="A1308" s="22">
        <v>2240450</v>
      </c>
      <c r="B1308" s="11" t="s">
        <v>1280</v>
      </c>
      <c r="C1308" s="54" t="s">
        <v>289</v>
      </c>
      <c r="D1308" s="54"/>
      <c r="E1308" s="53"/>
    </row>
    <row r="1309" spans="1:5" ht="20.25" customHeight="1">
      <c r="A1309" s="22">
        <v>2240499</v>
      </c>
      <c r="B1309" s="11" t="s">
        <v>1291</v>
      </c>
      <c r="C1309" s="54">
        <v>62</v>
      </c>
      <c r="D1309" s="54">
        <v>62</v>
      </c>
      <c r="E1309" s="53"/>
    </row>
    <row r="1310" spans="1:5" ht="20.25" customHeight="1">
      <c r="A1310" s="22">
        <v>22405</v>
      </c>
      <c r="B1310" s="8" t="s">
        <v>1292</v>
      </c>
      <c r="C1310" s="54">
        <v>139</v>
      </c>
      <c r="D1310" s="54">
        <v>138</v>
      </c>
      <c r="E1310" s="53">
        <f>D1310-C1310</f>
        <v>-1</v>
      </c>
    </row>
    <row r="1311" spans="1:5" ht="20.25" customHeight="1">
      <c r="A1311" s="22">
        <v>2240501</v>
      </c>
      <c r="B1311" s="11" t="s">
        <v>1271</v>
      </c>
      <c r="C1311" s="54">
        <v>79</v>
      </c>
      <c r="D1311" s="54">
        <v>78</v>
      </c>
      <c r="E1311" s="53">
        <f>D1311-C1311</f>
        <v>-1</v>
      </c>
    </row>
    <row r="1312" spans="1:5" ht="20.25" customHeight="1">
      <c r="A1312" s="22">
        <v>2240502</v>
      </c>
      <c r="B1312" s="11" t="s">
        <v>1272</v>
      </c>
      <c r="C1312" s="54">
        <v>38</v>
      </c>
      <c r="D1312" s="54">
        <v>38</v>
      </c>
      <c r="E1312" s="53"/>
    </row>
    <row r="1313" spans="1:5" ht="20.25" customHeight="1">
      <c r="A1313" s="22">
        <v>2240503</v>
      </c>
      <c r="B1313" s="11" t="s">
        <v>1273</v>
      </c>
      <c r="C1313" s="54" t="s">
        <v>289</v>
      </c>
      <c r="D1313" s="54"/>
      <c r="E1313" s="53"/>
    </row>
    <row r="1314" spans="1:5" ht="20.25" customHeight="1">
      <c r="A1314" s="22">
        <v>2240504</v>
      </c>
      <c r="B1314" s="11" t="s">
        <v>1293</v>
      </c>
      <c r="C1314" s="54">
        <v>22</v>
      </c>
      <c r="D1314" s="54">
        <v>22</v>
      </c>
      <c r="E1314" s="53"/>
    </row>
    <row r="1315" spans="1:5" ht="20.25" customHeight="1">
      <c r="A1315" s="22">
        <v>2240505</v>
      </c>
      <c r="B1315" s="11" t="s">
        <v>1294</v>
      </c>
      <c r="C1315" s="54" t="s">
        <v>289</v>
      </c>
      <c r="D1315" s="54"/>
      <c r="E1315" s="53"/>
    </row>
    <row r="1316" spans="1:5" ht="20.25" customHeight="1">
      <c r="A1316" s="22">
        <v>2240506</v>
      </c>
      <c r="B1316" s="11" t="s">
        <v>1295</v>
      </c>
      <c r="C1316" s="54" t="s">
        <v>289</v>
      </c>
      <c r="D1316" s="54"/>
      <c r="E1316" s="53"/>
    </row>
    <row r="1317" spans="1:5" ht="20.25" customHeight="1">
      <c r="A1317" s="22">
        <v>2240507</v>
      </c>
      <c r="B1317" s="11" t="s">
        <v>1296</v>
      </c>
      <c r="C1317" s="54" t="s">
        <v>289</v>
      </c>
      <c r="D1317" s="54"/>
      <c r="E1317" s="53"/>
    </row>
    <row r="1318" spans="1:5" ht="20.25" customHeight="1">
      <c r="A1318" s="22">
        <v>2240508</v>
      </c>
      <c r="B1318" s="11" t="s">
        <v>1297</v>
      </c>
      <c r="C1318" s="54" t="s">
        <v>289</v>
      </c>
      <c r="D1318" s="54"/>
      <c r="E1318" s="53"/>
    </row>
    <row r="1319" spans="1:5" ht="20.25" customHeight="1">
      <c r="A1319" s="22">
        <v>2240509</v>
      </c>
      <c r="B1319" s="11" t="s">
        <v>1298</v>
      </c>
      <c r="C1319" s="54" t="s">
        <v>289</v>
      </c>
      <c r="D1319" s="54"/>
      <c r="E1319" s="53"/>
    </row>
    <row r="1320" spans="1:5" ht="20.25" customHeight="1">
      <c r="A1320" s="22">
        <v>2240510</v>
      </c>
      <c r="B1320" s="11" t="s">
        <v>1299</v>
      </c>
      <c r="C1320" s="54" t="s">
        <v>289</v>
      </c>
      <c r="D1320" s="54"/>
      <c r="E1320" s="53"/>
    </row>
    <row r="1321" spans="1:5" ht="20.25" customHeight="1">
      <c r="A1321" s="22">
        <v>2240550</v>
      </c>
      <c r="B1321" s="11" t="s">
        <v>1300</v>
      </c>
      <c r="C1321" s="54" t="s">
        <v>289</v>
      </c>
      <c r="D1321" s="54"/>
      <c r="E1321" s="53"/>
    </row>
    <row r="1322" spans="1:5" ht="20.25" customHeight="1">
      <c r="A1322" s="22">
        <v>2240599</v>
      </c>
      <c r="B1322" s="11" t="s">
        <v>1301</v>
      </c>
      <c r="C1322" s="54" t="s">
        <v>289</v>
      </c>
      <c r="D1322" s="54"/>
      <c r="E1322" s="53"/>
    </row>
    <row r="1323" spans="1:5" ht="20.25" customHeight="1">
      <c r="A1323" s="22">
        <v>22406</v>
      </c>
      <c r="B1323" s="8" t="s">
        <v>1302</v>
      </c>
      <c r="C1323" s="54">
        <v>344</v>
      </c>
      <c r="D1323" s="54">
        <v>344</v>
      </c>
      <c r="E1323" s="53"/>
    </row>
    <row r="1324" spans="1:5" ht="20.25" customHeight="1">
      <c r="A1324" s="22">
        <v>2240601</v>
      </c>
      <c r="B1324" s="11" t="s">
        <v>1303</v>
      </c>
      <c r="C1324" s="54">
        <v>344</v>
      </c>
      <c r="D1324" s="54">
        <v>344</v>
      </c>
      <c r="E1324" s="53"/>
    </row>
    <row r="1325" spans="1:5" ht="20.25" customHeight="1">
      <c r="A1325" s="22">
        <v>2240602</v>
      </c>
      <c r="B1325" s="11" t="s">
        <v>1304</v>
      </c>
      <c r="C1325" s="54" t="s">
        <v>289</v>
      </c>
      <c r="D1325" s="54"/>
      <c r="E1325" s="53"/>
    </row>
    <row r="1326" spans="1:5" ht="20.25" customHeight="1">
      <c r="A1326" s="22">
        <v>2240699</v>
      </c>
      <c r="B1326" s="11" t="s">
        <v>1305</v>
      </c>
      <c r="C1326" s="54" t="s">
        <v>289</v>
      </c>
      <c r="D1326" s="54"/>
      <c r="E1326" s="53"/>
    </row>
    <row r="1327" spans="1:5" ht="20.25" customHeight="1">
      <c r="A1327" s="22">
        <v>22407</v>
      </c>
      <c r="B1327" s="8" t="s">
        <v>1306</v>
      </c>
      <c r="C1327" s="54">
        <v>76</v>
      </c>
      <c r="D1327" s="54">
        <v>76</v>
      </c>
      <c r="E1327" s="53"/>
    </row>
    <row r="1328" spans="1:5" ht="20.25" customHeight="1">
      <c r="A1328" s="22">
        <v>2240701</v>
      </c>
      <c r="B1328" s="11" t="s">
        <v>1307</v>
      </c>
      <c r="C1328" s="54" t="s">
        <v>289</v>
      </c>
      <c r="D1328" s="54"/>
      <c r="E1328" s="53"/>
    </row>
    <row r="1329" spans="1:5" ht="20.25" customHeight="1">
      <c r="A1329" s="22">
        <v>2240702</v>
      </c>
      <c r="B1329" s="11" t="s">
        <v>1308</v>
      </c>
      <c r="C1329" s="54" t="s">
        <v>289</v>
      </c>
      <c r="D1329" s="54"/>
      <c r="E1329" s="53"/>
    </row>
    <row r="1330" spans="1:5" ht="20.25" customHeight="1">
      <c r="A1330" s="22">
        <v>2240703</v>
      </c>
      <c r="B1330" s="11" t="s">
        <v>1309</v>
      </c>
      <c r="C1330" s="54" t="s">
        <v>289</v>
      </c>
      <c r="D1330" s="54"/>
      <c r="E1330" s="53"/>
    </row>
    <row r="1331" spans="1:5" ht="20.25" customHeight="1">
      <c r="A1331" s="22">
        <v>2240704</v>
      </c>
      <c r="B1331" s="11" t="s">
        <v>1310</v>
      </c>
      <c r="C1331" s="54" t="s">
        <v>289</v>
      </c>
      <c r="D1331" s="54"/>
      <c r="E1331" s="53"/>
    </row>
    <row r="1332" spans="1:5" ht="20.25" customHeight="1">
      <c r="A1332" s="22">
        <v>2240799</v>
      </c>
      <c r="B1332" s="11" t="s">
        <v>1311</v>
      </c>
      <c r="C1332" s="54">
        <v>76</v>
      </c>
      <c r="D1332" s="54">
        <v>76</v>
      </c>
      <c r="E1332" s="53"/>
    </row>
    <row r="1333" spans="1:5" ht="20.25" customHeight="1">
      <c r="A1333" s="22">
        <v>22499</v>
      </c>
      <c r="B1333" s="8" t="s">
        <v>1312</v>
      </c>
      <c r="C1333" s="54">
        <v>44</v>
      </c>
      <c r="D1333" s="54">
        <v>44</v>
      </c>
      <c r="E1333" s="53"/>
    </row>
    <row r="1334" spans="1:5" ht="20.25" customHeight="1">
      <c r="A1334" s="22">
        <v>227</v>
      </c>
      <c r="B1334" s="8" t="s">
        <v>1313</v>
      </c>
      <c r="C1334" s="54">
        <v>8000</v>
      </c>
      <c r="D1334" s="54">
        <v>8000</v>
      </c>
      <c r="E1334" s="53"/>
    </row>
    <row r="1335" spans="1:5" ht="20.25" customHeight="1">
      <c r="A1335" s="22">
        <v>229</v>
      </c>
      <c r="B1335" s="8" t="s">
        <v>1314</v>
      </c>
      <c r="C1335" s="54">
        <v>448</v>
      </c>
      <c r="D1335" s="54">
        <v>448</v>
      </c>
      <c r="E1335" s="53"/>
    </row>
    <row r="1336" spans="1:5" ht="20.25" customHeight="1">
      <c r="A1336" s="22">
        <v>22902</v>
      </c>
      <c r="B1336" s="8" t="s">
        <v>1315</v>
      </c>
      <c r="C1336" s="54" t="s">
        <v>289</v>
      </c>
      <c r="D1336" s="54"/>
      <c r="E1336" s="53"/>
    </row>
    <row r="1337" spans="1:5" ht="20.25" customHeight="1">
      <c r="A1337" s="22">
        <v>22999</v>
      </c>
      <c r="B1337" s="8" t="s">
        <v>1316</v>
      </c>
      <c r="C1337" s="54">
        <v>448</v>
      </c>
      <c r="D1337" s="54">
        <v>448</v>
      </c>
      <c r="E1337" s="53"/>
    </row>
    <row r="1338" spans="1:5" ht="20.25" customHeight="1">
      <c r="A1338" s="22">
        <v>2299901</v>
      </c>
      <c r="B1338" s="11" t="s">
        <v>1317</v>
      </c>
      <c r="C1338" s="54">
        <v>448</v>
      </c>
      <c r="D1338" s="54">
        <v>448</v>
      </c>
      <c r="E1338" s="53"/>
    </row>
    <row r="1339" spans="1:5" ht="20.25" customHeight="1">
      <c r="A1339" s="22">
        <v>232</v>
      </c>
      <c r="B1339" s="8" t="s">
        <v>1318</v>
      </c>
      <c r="C1339" s="54">
        <v>11888</v>
      </c>
      <c r="D1339" s="54">
        <v>11888</v>
      </c>
      <c r="E1339" s="53"/>
    </row>
    <row r="1340" spans="1:5" ht="20.25" customHeight="1">
      <c r="A1340" s="22">
        <v>23201</v>
      </c>
      <c r="B1340" s="8" t="s">
        <v>1319</v>
      </c>
      <c r="C1340" s="54" t="s">
        <v>289</v>
      </c>
      <c r="D1340" s="54"/>
      <c r="E1340" s="53"/>
    </row>
    <row r="1341" spans="1:5" ht="20.25" customHeight="1">
      <c r="A1341" s="22">
        <v>23202</v>
      </c>
      <c r="B1341" s="8" t="s">
        <v>1320</v>
      </c>
      <c r="C1341" s="54" t="s">
        <v>289</v>
      </c>
      <c r="D1341" s="54"/>
      <c r="E1341" s="53"/>
    </row>
    <row r="1342" spans="1:5" ht="20.25" customHeight="1">
      <c r="A1342" s="22">
        <v>23203</v>
      </c>
      <c r="B1342" s="8" t="s">
        <v>1321</v>
      </c>
      <c r="C1342" s="54">
        <v>11888</v>
      </c>
      <c r="D1342" s="54">
        <v>11888</v>
      </c>
      <c r="E1342" s="53"/>
    </row>
    <row r="1343" spans="1:5" ht="20.25" customHeight="1">
      <c r="A1343" s="22">
        <v>2320301</v>
      </c>
      <c r="B1343" s="11" t="s">
        <v>1322</v>
      </c>
      <c r="C1343" s="54">
        <v>11888</v>
      </c>
      <c r="D1343" s="54">
        <v>11888</v>
      </c>
      <c r="E1343" s="53"/>
    </row>
    <row r="1344" spans="1:5" ht="20.25" customHeight="1">
      <c r="A1344" s="22">
        <v>2320302</v>
      </c>
      <c r="B1344" s="11" t="s">
        <v>1323</v>
      </c>
      <c r="C1344" s="54" t="s">
        <v>289</v>
      </c>
      <c r="D1344" s="54"/>
      <c r="E1344" s="53"/>
    </row>
    <row r="1345" spans="1:5" ht="20.25" customHeight="1">
      <c r="A1345" s="22">
        <v>2320303</v>
      </c>
      <c r="B1345" s="11" t="s">
        <v>1324</v>
      </c>
      <c r="C1345" s="54" t="s">
        <v>289</v>
      </c>
      <c r="D1345" s="54"/>
      <c r="E1345" s="53"/>
    </row>
    <row r="1346" spans="1:5" ht="20.25" customHeight="1">
      <c r="A1346" s="22">
        <v>2320304</v>
      </c>
      <c r="B1346" s="11" t="s">
        <v>1325</v>
      </c>
      <c r="C1346" s="54" t="s">
        <v>289</v>
      </c>
      <c r="D1346" s="54"/>
      <c r="E1346" s="53"/>
    </row>
    <row r="1347" spans="1:5" ht="24.75" customHeight="1">
      <c r="A1347" s="57"/>
      <c r="B1347" s="16" t="s">
        <v>109</v>
      </c>
      <c r="C1347" s="58">
        <v>381075</v>
      </c>
      <c r="D1347" s="58">
        <f>SUM(D1339,D1335,D1334,D1277,D1224,D1204,D1159,D1149,D1120,D1100,D1034,D970,D859,D836,D758,D688,D567,D510,D455,D401,D310,D291,D251,D6)</f>
        <v>326447</v>
      </c>
      <c r="E1347" s="58">
        <f>SUM(E1339,E1335,E1334,E1277,E1224,E1204,E1159,E1149,E1120,E1100,E1034,E970,E859,E836,E758,E688,E567,E510,E455,E401,E310,E291,E251,E6)</f>
        <v>-54628</v>
      </c>
    </row>
    <row r="1348" spans="1:5" ht="20.25" customHeight="1">
      <c r="B1348" s="59"/>
      <c r="C1348" s="54"/>
      <c r="D1348" s="54"/>
      <c r="E1348" s="54"/>
    </row>
    <row r="1349" spans="1:5" ht="20.25" customHeight="1">
      <c r="B1349" s="60" t="s">
        <v>1326</v>
      </c>
      <c r="C1349" s="61">
        <v>381075</v>
      </c>
      <c r="D1349" s="61">
        <f>D1347</f>
        <v>326447</v>
      </c>
      <c r="E1349" s="62">
        <f>D1349-C1349</f>
        <v>-54628</v>
      </c>
    </row>
    <row r="1350" spans="1:5" ht="20.25" customHeight="1">
      <c r="B1350" s="63" t="s">
        <v>1327</v>
      </c>
      <c r="C1350" s="62">
        <v>67963</v>
      </c>
      <c r="D1350" s="64">
        <f>+D1351+D1375+D1376</f>
        <v>70283</v>
      </c>
      <c r="E1350" s="62">
        <f>+E1351+E1375+E1376</f>
        <v>2320</v>
      </c>
    </row>
    <row r="1351" spans="1:5" ht="20.25" customHeight="1">
      <c r="B1351" s="63" t="s">
        <v>1328</v>
      </c>
      <c r="C1351" s="62">
        <v>49743</v>
      </c>
      <c r="D1351" s="64">
        <f>D1352</f>
        <v>52063</v>
      </c>
      <c r="E1351" s="62">
        <f>E1352</f>
        <v>2320</v>
      </c>
    </row>
    <row r="1352" spans="1:5" ht="20.25" customHeight="1">
      <c r="B1352" s="63" t="s">
        <v>1329</v>
      </c>
      <c r="C1352" s="62">
        <v>49743</v>
      </c>
      <c r="D1352" s="64">
        <f>SUM(D1353:D1372)</f>
        <v>52063</v>
      </c>
      <c r="E1352" s="62">
        <f>D1352-C1352</f>
        <v>2320</v>
      </c>
    </row>
    <row r="1353" spans="1:5" ht="20.25" customHeight="1">
      <c r="B1353" s="65" t="s">
        <v>257</v>
      </c>
      <c r="C1353" s="64">
        <v>2206</v>
      </c>
      <c r="D1353" s="66">
        <v>2206</v>
      </c>
      <c r="E1353" s="67"/>
    </row>
    <row r="1354" spans="1:5" ht="20.25" customHeight="1">
      <c r="B1354" s="65" t="s">
        <v>258</v>
      </c>
      <c r="C1354" s="64"/>
      <c r="D1354" s="66"/>
      <c r="E1354" s="67"/>
    </row>
    <row r="1355" spans="1:5" ht="20.25" customHeight="1">
      <c r="B1355" s="65" t="s">
        <v>259</v>
      </c>
      <c r="C1355" s="64"/>
      <c r="D1355" s="66"/>
      <c r="E1355" s="67"/>
    </row>
    <row r="1356" spans="1:5" ht="20.25" customHeight="1">
      <c r="B1356" s="65" t="s">
        <v>260</v>
      </c>
      <c r="C1356" s="64"/>
      <c r="D1356" s="66"/>
      <c r="E1356" s="67"/>
    </row>
    <row r="1357" spans="1:5" ht="20.25" customHeight="1">
      <c r="B1357" s="65" t="s">
        <v>261</v>
      </c>
      <c r="C1357" s="64">
        <v>7722</v>
      </c>
      <c r="D1357" s="66">
        <v>8154</v>
      </c>
      <c r="E1357" s="67">
        <f>D1357-C1357</f>
        <v>432</v>
      </c>
    </row>
    <row r="1358" spans="1:5" ht="20.25" customHeight="1">
      <c r="B1358" s="65" t="s">
        <v>262</v>
      </c>
      <c r="C1358" s="64">
        <v>5623</v>
      </c>
      <c r="D1358" s="66">
        <v>5623</v>
      </c>
      <c r="E1358" s="67"/>
    </row>
    <row r="1359" spans="1:5" ht="20.25" customHeight="1">
      <c r="B1359" s="65" t="s">
        <v>263</v>
      </c>
      <c r="C1359" s="64">
        <v>305</v>
      </c>
      <c r="D1359" s="66">
        <v>305</v>
      </c>
      <c r="E1359" s="67"/>
    </row>
    <row r="1360" spans="1:5" ht="20.25" customHeight="1">
      <c r="B1360" s="65" t="s">
        <v>264</v>
      </c>
      <c r="C1360" s="64">
        <v>6004</v>
      </c>
      <c r="D1360" s="66">
        <v>6201</v>
      </c>
      <c r="E1360" s="67">
        <v>237</v>
      </c>
    </row>
    <row r="1361" spans="2:5" ht="20.25" customHeight="1">
      <c r="B1361" s="65" t="s">
        <v>265</v>
      </c>
      <c r="C1361" s="64">
        <v>6769</v>
      </c>
      <c r="D1361" s="66">
        <v>6798</v>
      </c>
      <c r="E1361" s="67">
        <f>D1361-C1361</f>
        <v>29</v>
      </c>
    </row>
    <row r="1362" spans="2:5" ht="20.25" customHeight="1">
      <c r="B1362" s="65" t="s">
        <v>266</v>
      </c>
      <c r="C1362" s="64">
        <v>5901</v>
      </c>
      <c r="D1362" s="66">
        <v>5901</v>
      </c>
      <c r="E1362" s="67"/>
    </row>
    <row r="1363" spans="2:5" ht="20.25" customHeight="1">
      <c r="B1363" s="65" t="s">
        <v>267</v>
      </c>
      <c r="C1363" s="64">
        <v>4667</v>
      </c>
      <c r="D1363" s="66">
        <v>4901</v>
      </c>
      <c r="E1363" s="67">
        <v>194</v>
      </c>
    </row>
    <row r="1364" spans="2:5" ht="20.25" customHeight="1">
      <c r="B1364" s="65" t="s">
        <v>268</v>
      </c>
      <c r="C1364" s="64">
        <v>4598</v>
      </c>
      <c r="D1364" s="66">
        <v>4658</v>
      </c>
      <c r="E1364" s="67">
        <f>D1364-C1364</f>
        <v>60</v>
      </c>
    </row>
    <row r="1365" spans="2:5" ht="20.25" customHeight="1">
      <c r="B1365" s="65" t="s">
        <v>269</v>
      </c>
      <c r="C1365" s="64">
        <v>73</v>
      </c>
      <c r="D1365" s="66">
        <v>73</v>
      </c>
      <c r="E1365" s="67"/>
    </row>
    <row r="1366" spans="2:5" ht="20.25" customHeight="1">
      <c r="B1366" s="65" t="s">
        <v>270</v>
      </c>
      <c r="C1366" s="64"/>
      <c r="D1366" s="66"/>
      <c r="E1366" s="67"/>
    </row>
    <row r="1367" spans="2:5" ht="20.25" customHeight="1">
      <c r="B1367" s="65" t="s">
        <v>271</v>
      </c>
      <c r="C1367" s="64">
        <v>1087</v>
      </c>
      <c r="D1367" s="66">
        <v>1087</v>
      </c>
      <c r="E1367" s="67"/>
    </row>
    <row r="1368" spans="2:5" ht="20.25" customHeight="1">
      <c r="B1368" s="65" t="s">
        <v>272</v>
      </c>
      <c r="C1368" s="64">
        <v>13</v>
      </c>
      <c r="D1368" s="66">
        <v>13</v>
      </c>
      <c r="E1368" s="67"/>
    </row>
    <row r="1369" spans="2:5" ht="20.25" customHeight="1">
      <c r="B1369" s="65" t="s">
        <v>273</v>
      </c>
      <c r="C1369" s="64"/>
      <c r="D1369" s="66"/>
      <c r="E1369" s="67"/>
    </row>
    <row r="1370" spans="2:5" ht="20.25" customHeight="1">
      <c r="B1370" s="65" t="s">
        <v>274</v>
      </c>
      <c r="C1370" s="64">
        <v>4582</v>
      </c>
      <c r="D1370" s="66">
        <v>5950</v>
      </c>
      <c r="E1370" s="67">
        <f>D1370-C1370</f>
        <v>1368</v>
      </c>
    </row>
    <row r="1371" spans="2:5" ht="20.25" customHeight="1">
      <c r="B1371" s="65" t="s">
        <v>275</v>
      </c>
      <c r="C1371" s="64"/>
      <c r="D1371" s="66"/>
      <c r="E1371" s="62"/>
    </row>
    <row r="1372" spans="2:5" ht="20.25" customHeight="1">
      <c r="B1372" s="65" t="s">
        <v>276</v>
      </c>
      <c r="C1372" s="64">
        <v>193</v>
      </c>
      <c r="D1372" s="66">
        <v>193</v>
      </c>
      <c r="E1372" s="62"/>
    </row>
    <row r="1373" spans="2:5" ht="20.25" customHeight="1">
      <c r="B1373" s="65" t="s">
        <v>277</v>
      </c>
      <c r="C1373" s="64"/>
      <c r="D1373" s="66"/>
      <c r="E1373" s="62"/>
    </row>
    <row r="1374" spans="2:5" ht="20.25" customHeight="1">
      <c r="B1374" s="65"/>
      <c r="C1374" s="64"/>
      <c r="D1374" s="64"/>
      <c r="E1374" s="62"/>
    </row>
    <row r="1375" spans="2:5" ht="20.25" customHeight="1">
      <c r="B1375" s="68" t="s">
        <v>1330</v>
      </c>
      <c r="C1375" s="62">
        <v>6220</v>
      </c>
      <c r="D1375" s="62">
        <v>6220</v>
      </c>
      <c r="E1375" s="62"/>
    </row>
    <row r="1376" spans="2:5" ht="20.25" customHeight="1">
      <c r="B1376" s="68" t="s">
        <v>1331</v>
      </c>
      <c r="C1376" s="62">
        <v>12000</v>
      </c>
      <c r="D1376" s="62">
        <v>12000</v>
      </c>
      <c r="E1376" s="62"/>
    </row>
    <row r="1377" spans="2:5" ht="20.25" customHeight="1">
      <c r="B1377" s="65"/>
      <c r="C1377" s="62"/>
      <c r="D1377" s="62"/>
      <c r="E1377" s="62"/>
    </row>
    <row r="1378" spans="2:5" ht="20.25" customHeight="1">
      <c r="B1378" s="69" t="s">
        <v>1332</v>
      </c>
      <c r="C1378" s="62">
        <v>449038</v>
      </c>
      <c r="D1378" s="62">
        <f>+D1349+D1350</f>
        <v>396730</v>
      </c>
      <c r="E1378" s="62">
        <f>D1378-C1378</f>
        <v>-52308</v>
      </c>
    </row>
    <row r="1379" spans="2:5" ht="20.25" customHeight="1"/>
    <row r="1380" spans="2:5" ht="20.25" customHeight="1"/>
    <row r="1381" spans="2:5" ht="20.25" customHeight="1"/>
    <row r="1382" spans="2:5" ht="20.25" customHeight="1"/>
    <row r="1383" spans="2:5" ht="20.25" customHeight="1"/>
    <row r="1384" spans="2:5" ht="20.25" customHeight="1"/>
    <row r="1385" spans="2:5" ht="20.25" customHeight="1"/>
    <row r="1386" spans="2:5" ht="20.25" customHeight="1"/>
    <row r="1387" spans="2:5" ht="20.25" customHeight="1"/>
    <row r="1388" spans="2:5" ht="20.25" customHeight="1"/>
    <row r="1389" spans="2:5" ht="20.25" customHeight="1"/>
    <row r="1390" spans="2:5" ht="20.25" customHeight="1"/>
  </sheetData>
  <mergeCells count="7">
    <mergeCell ref="A2:E2"/>
    <mergeCell ref="A3:E3"/>
    <mergeCell ref="A4:A5"/>
    <mergeCell ref="B4:B5"/>
    <mergeCell ref="C4:C5"/>
    <mergeCell ref="D4:D5"/>
    <mergeCell ref="E4:E5"/>
  </mergeCells>
  <phoneticPr fontId="61" type="noConversion"/>
  <pageMargins left="0.70833333333333304" right="0.70833333333333304" top="0.74791666666666701" bottom="0.74791666666666701" header="0.31458333333333299" footer="0.5"/>
  <pageSetup paperSize="9" firstPageNumber="11" orientation="portrait" useFirstPageNumber="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H6" sqref="H6"/>
    </sheetView>
  </sheetViews>
  <sheetFormatPr defaultColWidth="9" defaultRowHeight="14.4"/>
  <cols>
    <col min="1" max="1" width="31" style="36" customWidth="1"/>
    <col min="2" max="2" width="42.44140625" style="36" customWidth="1"/>
    <col min="3" max="3" width="73.6640625" style="37" hidden="1" customWidth="1"/>
    <col min="4" max="16384" width="9" style="36"/>
  </cols>
  <sheetData>
    <row r="1" spans="1:3" ht="28.05" customHeight="1">
      <c r="A1" s="36" t="s">
        <v>1333</v>
      </c>
    </row>
    <row r="2" spans="1:3" ht="44.25" customHeight="1">
      <c r="A2" s="206" t="s">
        <v>1334</v>
      </c>
      <c r="B2" s="206"/>
      <c r="C2" s="206"/>
    </row>
    <row r="3" spans="1:3" ht="28.5" customHeight="1">
      <c r="B3" s="38" t="s">
        <v>2</v>
      </c>
      <c r="C3" s="39" t="s">
        <v>2</v>
      </c>
    </row>
    <row r="4" spans="1:3" ht="39.75" customHeight="1">
      <c r="A4" s="40" t="s">
        <v>3</v>
      </c>
      <c r="B4" s="41" t="s">
        <v>1335</v>
      </c>
      <c r="C4" s="42" t="s">
        <v>1336</v>
      </c>
    </row>
    <row r="5" spans="1:3" ht="48" customHeight="1">
      <c r="A5" s="43" t="s">
        <v>1337</v>
      </c>
      <c r="B5" s="42">
        <v>26800</v>
      </c>
      <c r="C5" s="43"/>
    </row>
    <row r="6" spans="1:3" ht="48" customHeight="1">
      <c r="A6" s="43" t="s">
        <v>1338</v>
      </c>
      <c r="B6" s="42">
        <v>23600</v>
      </c>
      <c r="C6" s="43"/>
    </row>
    <row r="7" spans="1:3" ht="51" customHeight="1">
      <c r="A7" s="44" t="s">
        <v>1339</v>
      </c>
      <c r="B7" s="45">
        <v>4655</v>
      </c>
      <c r="C7" s="46" t="s">
        <v>1340</v>
      </c>
    </row>
    <row r="8" spans="1:3" ht="51" customHeight="1">
      <c r="A8" s="47" t="s">
        <v>1341</v>
      </c>
      <c r="B8" s="45">
        <v>2945</v>
      </c>
      <c r="C8" s="48" t="s">
        <v>1342</v>
      </c>
    </row>
    <row r="9" spans="1:3" ht="51" customHeight="1">
      <c r="A9" s="47" t="s">
        <v>1343</v>
      </c>
      <c r="B9" s="45">
        <v>5000</v>
      </c>
      <c r="C9" s="48" t="s">
        <v>1344</v>
      </c>
    </row>
    <row r="10" spans="1:3" ht="51" customHeight="1">
      <c r="A10" s="49" t="s">
        <v>1345</v>
      </c>
      <c r="B10" s="50">
        <v>11000</v>
      </c>
      <c r="C10" s="46" t="s">
        <v>1346</v>
      </c>
    </row>
    <row r="11" spans="1:3" ht="51" customHeight="1">
      <c r="A11" s="43" t="s">
        <v>1347</v>
      </c>
      <c r="B11" s="42">
        <v>3200</v>
      </c>
      <c r="C11" s="43"/>
    </row>
  </sheetData>
  <mergeCells count="1">
    <mergeCell ref="A2:C2"/>
  </mergeCells>
  <phoneticPr fontId="61" type="noConversion"/>
  <pageMargins left="1.37777777777778" right="0.39370078740157499" top="0.43307086614173201" bottom="0.66929133858267698" header="0.31496062992126" footer="0.31496062992126"/>
  <pageSetup paperSize="9" orientation="portrait"/>
  <headerFooter differentOddEven="1">
    <oddFooter>&amp;C&amp;P</oddFooter>
    <evenFooter>&amp;C&amp;P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4" sqref="B4"/>
    </sheetView>
  </sheetViews>
  <sheetFormatPr defaultColWidth="6.77734375" defaultRowHeight="10.8"/>
  <cols>
    <col min="1" max="1" width="37" style="29" customWidth="1"/>
    <col min="2" max="2" width="40.109375" style="29" customWidth="1"/>
    <col min="3" max="16384" width="6.77734375" style="29"/>
  </cols>
  <sheetData>
    <row r="1" spans="1:2" ht="25.05" customHeight="1">
      <c r="A1" s="30" t="s">
        <v>1348</v>
      </c>
    </row>
    <row r="2" spans="1:2" ht="93" customHeight="1">
      <c r="A2" s="207" t="s">
        <v>1349</v>
      </c>
      <c r="B2" s="207"/>
    </row>
    <row r="3" spans="1:2" ht="43.5" customHeight="1">
      <c r="A3" s="31"/>
      <c r="B3" s="32" t="s">
        <v>2</v>
      </c>
    </row>
    <row r="4" spans="1:2" ht="43.5" customHeight="1">
      <c r="A4" s="33" t="s">
        <v>1350</v>
      </c>
      <c r="B4" s="229" t="s">
        <v>1370</v>
      </c>
    </row>
    <row r="5" spans="1:2" ht="43.5" customHeight="1">
      <c r="A5" s="34" t="s">
        <v>1351</v>
      </c>
      <c r="B5" s="35">
        <v>7134</v>
      </c>
    </row>
    <row r="6" spans="1:2" ht="43.5" customHeight="1">
      <c r="A6" s="34" t="s">
        <v>1352</v>
      </c>
      <c r="B6" s="35">
        <v>4056</v>
      </c>
    </row>
    <row r="7" spans="1:2" ht="43.5" customHeight="1">
      <c r="A7" s="34" t="s">
        <v>1353</v>
      </c>
      <c r="B7" s="35">
        <v>3893</v>
      </c>
    </row>
    <row r="8" spans="1:2" ht="43.5" customHeight="1">
      <c r="A8" s="34" t="s">
        <v>1354</v>
      </c>
      <c r="B8" s="35">
        <v>636</v>
      </c>
    </row>
  </sheetData>
  <mergeCells count="1">
    <mergeCell ref="A2:B2"/>
  </mergeCells>
  <phoneticPr fontId="61" type="noConversion"/>
  <pageMargins left="0.69930555555555596" right="0.69930555555555596"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E1347"/>
  <sheetViews>
    <sheetView topLeftCell="A1158" workbookViewId="0">
      <selection activeCell="H1173" sqref="H1173"/>
    </sheetView>
  </sheetViews>
  <sheetFormatPr defaultColWidth="9" defaultRowHeight="15.6"/>
  <cols>
    <col min="1" max="1" width="13.109375" style="18" customWidth="1"/>
    <col min="2" max="2" width="31.109375" style="18" customWidth="1"/>
    <col min="3" max="3" width="14.33203125" style="19" customWidth="1"/>
    <col min="4" max="4" width="20" style="19" customWidth="1"/>
    <col min="5" max="5" width="22.21875" style="19" customWidth="1"/>
    <col min="6" max="16384" width="9" style="18"/>
  </cols>
  <sheetData>
    <row r="1" spans="1:5" ht="36" customHeight="1">
      <c r="A1" s="208" t="s">
        <v>1355</v>
      </c>
      <c r="B1" s="208"/>
      <c r="C1" s="208"/>
      <c r="D1" s="208"/>
      <c r="E1" s="208"/>
    </row>
    <row r="2" spans="1:5" ht="20.25" customHeight="1">
      <c r="A2" s="209" t="s">
        <v>2</v>
      </c>
      <c r="B2" s="209"/>
      <c r="C2" s="209"/>
      <c r="D2" s="209"/>
      <c r="E2" s="209"/>
    </row>
    <row r="3" spans="1:5" ht="25.5" customHeight="1">
      <c r="A3" s="214" t="s">
        <v>1356</v>
      </c>
      <c r="B3" s="217" t="s">
        <v>1357</v>
      </c>
      <c r="C3" s="210" t="s">
        <v>1358</v>
      </c>
      <c r="D3" s="211"/>
      <c r="E3" s="212"/>
    </row>
    <row r="4" spans="1:5" ht="24.75" customHeight="1">
      <c r="A4" s="215"/>
      <c r="B4" s="218"/>
      <c r="C4" s="220" t="s">
        <v>109</v>
      </c>
      <c r="D4" s="213" t="s">
        <v>1359</v>
      </c>
      <c r="E4" s="213"/>
    </row>
    <row r="5" spans="1:5" ht="36.75" customHeight="1">
      <c r="A5" s="216"/>
      <c r="B5" s="219"/>
      <c r="C5" s="221"/>
      <c r="D5" s="20" t="s">
        <v>1360</v>
      </c>
      <c r="E5" s="21" t="s">
        <v>1361</v>
      </c>
    </row>
    <row r="6" spans="1:5" ht="19.649999999999999" customHeight="1">
      <c r="A6" s="22">
        <v>201</v>
      </c>
      <c r="B6" s="8" t="s">
        <v>284</v>
      </c>
      <c r="C6" s="23">
        <f>SUM(C7,C19,C28,C39,C51,C62,C73,C85,C94,C107,C117,C126,C137,C150,C157,C165,C171,C178,C185,C192,C199,C206,C214,C220,C226,C230,C233,C248)</f>
        <v>49578</v>
      </c>
      <c r="D6" s="24">
        <v>47743</v>
      </c>
      <c r="E6" s="23">
        <v>1835</v>
      </c>
    </row>
    <row r="7" spans="1:5" ht="19.649999999999999" customHeight="1">
      <c r="A7" s="22">
        <v>20101</v>
      </c>
      <c r="B7" s="8" t="s">
        <v>285</v>
      </c>
      <c r="C7" s="24">
        <f t="shared" ref="C7:C9" si="0">+D7+E7</f>
        <v>4628</v>
      </c>
      <c r="D7" s="24">
        <v>4618</v>
      </c>
      <c r="E7" s="23">
        <v>10</v>
      </c>
    </row>
    <row r="8" spans="1:5" ht="19.649999999999999" customHeight="1">
      <c r="A8" s="22">
        <v>2010101</v>
      </c>
      <c r="B8" s="11" t="s">
        <v>286</v>
      </c>
      <c r="C8" s="24">
        <f t="shared" si="0"/>
        <v>2213</v>
      </c>
      <c r="D8" s="24">
        <v>2213</v>
      </c>
      <c r="E8" s="23"/>
    </row>
    <row r="9" spans="1:5" ht="19.649999999999999" customHeight="1">
      <c r="A9" s="22">
        <v>2010102</v>
      </c>
      <c r="B9" s="11" t="s">
        <v>287</v>
      </c>
      <c r="C9" s="24">
        <f t="shared" si="0"/>
        <v>1504</v>
      </c>
      <c r="D9" s="24">
        <v>1494</v>
      </c>
      <c r="E9" s="23">
        <v>10</v>
      </c>
    </row>
    <row r="10" spans="1:5" ht="19.649999999999999" customHeight="1">
      <c r="A10" s="22">
        <v>2010103</v>
      </c>
      <c r="B10" s="11" t="s">
        <v>288</v>
      </c>
      <c r="C10" s="24"/>
      <c r="D10" s="24"/>
      <c r="E10" s="23"/>
    </row>
    <row r="11" spans="1:5" ht="19.649999999999999" customHeight="1">
      <c r="A11" s="22">
        <v>2010104</v>
      </c>
      <c r="B11" s="11" t="s">
        <v>290</v>
      </c>
      <c r="C11" s="24">
        <f t="shared" ref="C11:C21" si="1">+D11+E11</f>
        <v>147</v>
      </c>
      <c r="D11" s="24">
        <v>147</v>
      </c>
      <c r="E11" s="23"/>
    </row>
    <row r="12" spans="1:5" ht="19.649999999999999" customHeight="1">
      <c r="A12" s="22">
        <v>2010105</v>
      </c>
      <c r="B12" s="11" t="s">
        <v>291</v>
      </c>
      <c r="C12" s="24"/>
      <c r="D12" s="24"/>
      <c r="E12" s="23"/>
    </row>
    <row r="13" spans="1:5" ht="19.649999999999999" customHeight="1">
      <c r="A13" s="22">
        <v>2010106</v>
      </c>
      <c r="B13" s="11" t="s">
        <v>292</v>
      </c>
      <c r="C13" s="24"/>
      <c r="D13" s="24"/>
      <c r="E13" s="23"/>
    </row>
    <row r="14" spans="1:5" ht="19.649999999999999" customHeight="1">
      <c r="A14" s="22">
        <v>2010107</v>
      </c>
      <c r="B14" s="11" t="s">
        <v>293</v>
      </c>
      <c r="C14" s="24"/>
      <c r="D14" s="24"/>
      <c r="E14" s="23"/>
    </row>
    <row r="15" spans="1:5" ht="19.649999999999999" customHeight="1">
      <c r="A15" s="22">
        <v>2010108</v>
      </c>
      <c r="B15" s="11" t="s">
        <v>294</v>
      </c>
      <c r="C15" s="24">
        <f t="shared" si="1"/>
        <v>17</v>
      </c>
      <c r="D15" s="24">
        <v>17</v>
      </c>
      <c r="E15" s="23"/>
    </row>
    <row r="16" spans="1:5" ht="19.649999999999999" customHeight="1">
      <c r="A16" s="22">
        <v>2010109</v>
      </c>
      <c r="B16" s="11" t="s">
        <v>295</v>
      </c>
      <c r="C16" s="24">
        <f t="shared" si="1"/>
        <v>3</v>
      </c>
      <c r="D16" s="24">
        <v>3</v>
      </c>
      <c r="E16" s="23"/>
    </row>
    <row r="17" spans="1:5" ht="19.649999999999999" customHeight="1">
      <c r="A17" s="22">
        <v>2010150</v>
      </c>
      <c r="B17" s="11" t="s">
        <v>296</v>
      </c>
      <c r="C17" s="24">
        <f t="shared" si="1"/>
        <v>736</v>
      </c>
      <c r="D17" s="24">
        <v>736</v>
      </c>
      <c r="E17" s="23"/>
    </row>
    <row r="18" spans="1:5" ht="19.649999999999999" customHeight="1">
      <c r="A18" s="22">
        <v>2010199</v>
      </c>
      <c r="B18" s="11" t="s">
        <v>297</v>
      </c>
      <c r="C18" s="24">
        <f t="shared" si="1"/>
        <v>9</v>
      </c>
      <c r="D18" s="24">
        <v>9</v>
      </c>
      <c r="E18" s="23"/>
    </row>
    <row r="19" spans="1:5" ht="19.649999999999999" customHeight="1">
      <c r="A19" s="22">
        <v>20102</v>
      </c>
      <c r="B19" s="8" t="s">
        <v>298</v>
      </c>
      <c r="C19" s="24">
        <f t="shared" si="1"/>
        <v>1388</v>
      </c>
      <c r="D19" s="24">
        <v>1382</v>
      </c>
      <c r="E19" s="23">
        <v>6</v>
      </c>
    </row>
    <row r="20" spans="1:5" ht="19.649999999999999" customHeight="1">
      <c r="A20" s="22">
        <v>2010201</v>
      </c>
      <c r="B20" s="11" t="s">
        <v>286</v>
      </c>
      <c r="C20" s="24">
        <f t="shared" si="1"/>
        <v>842</v>
      </c>
      <c r="D20" s="24">
        <v>842</v>
      </c>
      <c r="E20" s="23"/>
    </row>
    <row r="21" spans="1:5" ht="19.649999999999999" customHeight="1">
      <c r="A21" s="22">
        <v>2010202</v>
      </c>
      <c r="B21" s="11" t="s">
        <v>287</v>
      </c>
      <c r="C21" s="24">
        <f t="shared" si="1"/>
        <v>436</v>
      </c>
      <c r="D21" s="24">
        <v>430</v>
      </c>
      <c r="E21" s="23">
        <v>6</v>
      </c>
    </row>
    <row r="22" spans="1:5" ht="19.649999999999999" customHeight="1">
      <c r="A22" s="22">
        <v>2010203</v>
      </c>
      <c r="B22" s="11" t="s">
        <v>288</v>
      </c>
      <c r="C22" s="24"/>
      <c r="D22" s="24"/>
      <c r="E22" s="23"/>
    </row>
    <row r="23" spans="1:5" ht="19.649999999999999" customHeight="1">
      <c r="A23" s="22">
        <v>2010204</v>
      </c>
      <c r="B23" s="11" t="s">
        <v>299</v>
      </c>
      <c r="C23" s="24">
        <f t="shared" ref="C23:C35" si="2">+D23+E23</f>
        <v>105</v>
      </c>
      <c r="D23" s="24">
        <v>105</v>
      </c>
      <c r="E23" s="23"/>
    </row>
    <row r="24" spans="1:5" ht="19.649999999999999" customHeight="1">
      <c r="A24" s="22">
        <v>2010205</v>
      </c>
      <c r="B24" s="11" t="s">
        <v>300</v>
      </c>
      <c r="C24" s="24">
        <f t="shared" si="2"/>
        <v>5</v>
      </c>
      <c r="D24" s="24">
        <v>5</v>
      </c>
      <c r="E24" s="23"/>
    </row>
    <row r="25" spans="1:5" ht="19.649999999999999" customHeight="1">
      <c r="A25" s="22">
        <v>2010206</v>
      </c>
      <c r="B25" s="11" t="s">
        <v>301</v>
      </c>
      <c r="C25" s="24"/>
      <c r="D25" s="24"/>
      <c r="E25" s="23"/>
    </row>
    <row r="26" spans="1:5" ht="19.649999999999999" customHeight="1">
      <c r="A26" s="22">
        <v>2010250</v>
      </c>
      <c r="B26" s="11" t="s">
        <v>296</v>
      </c>
      <c r="C26" s="24"/>
      <c r="D26" s="24"/>
      <c r="E26" s="23"/>
    </row>
    <row r="27" spans="1:5" ht="19.649999999999999" customHeight="1">
      <c r="A27" s="22">
        <v>2010299</v>
      </c>
      <c r="B27" s="11" t="s">
        <v>302</v>
      </c>
      <c r="C27" s="24"/>
      <c r="D27" s="24"/>
      <c r="E27" s="23"/>
    </row>
    <row r="28" spans="1:5" ht="19.649999999999999" customHeight="1">
      <c r="A28" s="22">
        <v>20103</v>
      </c>
      <c r="B28" s="8" t="s">
        <v>303</v>
      </c>
      <c r="C28" s="24">
        <f t="shared" si="2"/>
        <v>10381</v>
      </c>
      <c r="D28" s="24">
        <v>10316</v>
      </c>
      <c r="E28" s="23">
        <v>65</v>
      </c>
    </row>
    <row r="29" spans="1:5" ht="19.649999999999999" customHeight="1">
      <c r="A29" s="22">
        <v>2010301</v>
      </c>
      <c r="B29" s="11" t="s">
        <v>286</v>
      </c>
      <c r="C29" s="24">
        <f t="shared" si="2"/>
        <v>7151</v>
      </c>
      <c r="D29" s="24">
        <v>7151</v>
      </c>
      <c r="E29" s="23"/>
    </row>
    <row r="30" spans="1:5" ht="19.649999999999999" customHeight="1">
      <c r="A30" s="22">
        <v>2010302</v>
      </c>
      <c r="B30" s="11" t="s">
        <v>287</v>
      </c>
      <c r="C30" s="24">
        <f t="shared" si="2"/>
        <v>1419</v>
      </c>
      <c r="D30" s="24">
        <v>1414</v>
      </c>
      <c r="E30" s="23">
        <v>5</v>
      </c>
    </row>
    <row r="31" spans="1:5" ht="19.649999999999999" customHeight="1">
      <c r="A31" s="22">
        <v>2010303</v>
      </c>
      <c r="B31" s="11" t="s">
        <v>288</v>
      </c>
      <c r="C31" s="24">
        <f t="shared" si="2"/>
        <v>495</v>
      </c>
      <c r="D31" s="24">
        <v>495</v>
      </c>
      <c r="E31" s="23"/>
    </row>
    <row r="32" spans="1:5" ht="19.649999999999999" customHeight="1">
      <c r="A32" s="22">
        <v>2010304</v>
      </c>
      <c r="B32" s="11" t="s">
        <v>304</v>
      </c>
      <c r="C32" s="24">
        <f t="shared" si="2"/>
        <v>26</v>
      </c>
      <c r="D32" s="24">
        <v>26</v>
      </c>
      <c r="E32" s="23"/>
    </row>
    <row r="33" spans="1:5" ht="19.649999999999999" customHeight="1">
      <c r="A33" s="22">
        <v>2010305</v>
      </c>
      <c r="B33" s="11" t="s">
        <v>305</v>
      </c>
      <c r="C33" s="24">
        <f t="shared" si="2"/>
        <v>20</v>
      </c>
      <c r="D33" s="24">
        <v>20</v>
      </c>
      <c r="E33" s="23"/>
    </row>
    <row r="34" spans="1:5" ht="19.649999999999999" customHeight="1">
      <c r="A34" s="22">
        <v>2010306</v>
      </c>
      <c r="B34" s="11" t="s">
        <v>306</v>
      </c>
      <c r="C34" s="24">
        <f t="shared" si="2"/>
        <v>57</v>
      </c>
      <c r="D34" s="24">
        <v>57</v>
      </c>
      <c r="E34" s="23"/>
    </row>
    <row r="35" spans="1:5" ht="19.649999999999999" customHeight="1">
      <c r="A35" s="22">
        <v>2010308</v>
      </c>
      <c r="B35" s="11" t="s">
        <v>307</v>
      </c>
      <c r="C35" s="24">
        <f t="shared" si="2"/>
        <v>351</v>
      </c>
      <c r="D35" s="24">
        <v>291</v>
      </c>
      <c r="E35" s="23">
        <v>60</v>
      </c>
    </row>
    <row r="36" spans="1:5" ht="19.649999999999999" customHeight="1">
      <c r="A36" s="22">
        <v>2010309</v>
      </c>
      <c r="B36" s="11" t="s">
        <v>308</v>
      </c>
      <c r="C36" s="24"/>
      <c r="D36" s="24"/>
      <c r="E36" s="23"/>
    </row>
    <row r="37" spans="1:5" ht="19.649999999999999" customHeight="1">
      <c r="A37" s="22">
        <v>2010350</v>
      </c>
      <c r="B37" s="11" t="s">
        <v>296</v>
      </c>
      <c r="C37" s="24">
        <f t="shared" ref="C37:C41" si="3">+D37+E37</f>
        <v>184</v>
      </c>
      <c r="D37" s="24">
        <v>184</v>
      </c>
      <c r="E37" s="23"/>
    </row>
    <row r="38" spans="1:5" ht="19.649999999999999" customHeight="1">
      <c r="A38" s="22">
        <v>2010399</v>
      </c>
      <c r="B38" s="12" t="s">
        <v>309</v>
      </c>
      <c r="C38" s="24">
        <f t="shared" si="3"/>
        <v>677</v>
      </c>
      <c r="D38" s="24">
        <v>677</v>
      </c>
      <c r="E38" s="23"/>
    </row>
    <row r="39" spans="1:5" ht="19.649999999999999" customHeight="1">
      <c r="A39" s="22">
        <v>20104</v>
      </c>
      <c r="B39" s="8" t="s">
        <v>310</v>
      </c>
      <c r="C39" s="24">
        <f t="shared" si="3"/>
        <v>2736</v>
      </c>
      <c r="D39" s="24">
        <v>2673</v>
      </c>
      <c r="E39" s="23">
        <v>63</v>
      </c>
    </row>
    <row r="40" spans="1:5" ht="19.649999999999999" customHeight="1">
      <c r="A40" s="22">
        <v>2010401</v>
      </c>
      <c r="B40" s="11" t="s">
        <v>286</v>
      </c>
      <c r="C40" s="24">
        <f t="shared" si="3"/>
        <v>2175</v>
      </c>
      <c r="D40" s="24">
        <v>2175</v>
      </c>
      <c r="E40" s="23"/>
    </row>
    <row r="41" spans="1:5" ht="19.649999999999999" customHeight="1">
      <c r="A41" s="22">
        <v>2010402</v>
      </c>
      <c r="B41" s="11" t="s">
        <v>287</v>
      </c>
      <c r="C41" s="24">
        <f t="shared" si="3"/>
        <v>33</v>
      </c>
      <c r="D41" s="24">
        <v>33</v>
      </c>
      <c r="E41" s="23"/>
    </row>
    <row r="42" spans="1:5" ht="19.649999999999999" customHeight="1">
      <c r="A42" s="22">
        <v>2010403</v>
      </c>
      <c r="B42" s="11" t="s">
        <v>288</v>
      </c>
      <c r="C42" s="24"/>
      <c r="D42" s="24"/>
      <c r="E42" s="23"/>
    </row>
    <row r="43" spans="1:5" ht="19.649999999999999" customHeight="1">
      <c r="A43" s="22">
        <v>2010404</v>
      </c>
      <c r="B43" s="11" t="s">
        <v>311</v>
      </c>
      <c r="C43" s="24"/>
      <c r="D43" s="24"/>
      <c r="E43" s="23"/>
    </row>
    <row r="44" spans="1:5" ht="19.649999999999999" customHeight="1">
      <c r="A44" s="22">
        <v>2010405</v>
      </c>
      <c r="B44" s="11" t="s">
        <v>312</v>
      </c>
      <c r="C44" s="24"/>
      <c r="D44" s="24"/>
      <c r="E44" s="23"/>
    </row>
    <row r="45" spans="1:5" ht="19.649999999999999" customHeight="1">
      <c r="A45" s="22">
        <v>2010406</v>
      </c>
      <c r="B45" s="11" t="s">
        <v>313</v>
      </c>
      <c r="C45" s="24"/>
      <c r="D45" s="24"/>
      <c r="E45" s="23"/>
    </row>
    <row r="46" spans="1:5" ht="19.649999999999999" customHeight="1">
      <c r="A46" s="22">
        <v>2010407</v>
      </c>
      <c r="B46" s="11" t="s">
        <v>314</v>
      </c>
      <c r="C46" s="24"/>
      <c r="D46" s="24"/>
      <c r="E46" s="23"/>
    </row>
    <row r="47" spans="1:5" ht="19.649999999999999" customHeight="1">
      <c r="A47" s="22">
        <v>2010408</v>
      </c>
      <c r="B47" s="11" t="s">
        <v>315</v>
      </c>
      <c r="C47" s="24">
        <f t="shared" ref="C47:C53" si="4">+D47+E47</f>
        <v>26</v>
      </c>
      <c r="D47" s="24">
        <v>5</v>
      </c>
      <c r="E47" s="23">
        <v>21</v>
      </c>
    </row>
    <row r="48" spans="1:5" ht="19.649999999999999" customHeight="1">
      <c r="A48" s="22">
        <v>2010409</v>
      </c>
      <c r="B48" s="11" t="s">
        <v>316</v>
      </c>
      <c r="C48" s="24"/>
      <c r="D48" s="24"/>
      <c r="E48" s="23"/>
    </row>
    <row r="49" spans="1:5" ht="19.649999999999999" customHeight="1">
      <c r="A49" s="22">
        <v>2010450</v>
      </c>
      <c r="B49" s="11" t="s">
        <v>296</v>
      </c>
      <c r="C49" s="24"/>
      <c r="D49" s="24"/>
      <c r="E49" s="23"/>
    </row>
    <row r="50" spans="1:5" ht="19.649999999999999" customHeight="1">
      <c r="A50" s="22">
        <v>2010499</v>
      </c>
      <c r="B50" s="11" t="s">
        <v>317</v>
      </c>
      <c r="C50" s="24">
        <f t="shared" si="4"/>
        <v>503</v>
      </c>
      <c r="D50" s="24">
        <v>461</v>
      </c>
      <c r="E50" s="23">
        <v>42</v>
      </c>
    </row>
    <row r="51" spans="1:5" ht="19.649999999999999" customHeight="1">
      <c r="A51" s="22">
        <v>20105</v>
      </c>
      <c r="B51" s="8" t="s">
        <v>318</v>
      </c>
      <c r="C51" s="24">
        <f t="shared" si="4"/>
        <v>1096</v>
      </c>
      <c r="D51" s="24">
        <v>1063</v>
      </c>
      <c r="E51" s="23">
        <v>33</v>
      </c>
    </row>
    <row r="52" spans="1:5" ht="19.649999999999999" customHeight="1">
      <c r="A52" s="22">
        <v>2010501</v>
      </c>
      <c r="B52" s="11" t="s">
        <v>286</v>
      </c>
      <c r="C52" s="24">
        <f t="shared" si="4"/>
        <v>687</v>
      </c>
      <c r="D52" s="24">
        <v>687</v>
      </c>
      <c r="E52" s="23"/>
    </row>
    <row r="53" spans="1:5" ht="19.649999999999999" customHeight="1">
      <c r="A53" s="22">
        <v>2010502</v>
      </c>
      <c r="B53" s="11" t="s">
        <v>287</v>
      </c>
      <c r="C53" s="24">
        <f t="shared" si="4"/>
        <v>324</v>
      </c>
      <c r="D53" s="24">
        <v>291</v>
      </c>
      <c r="E53" s="23">
        <v>33</v>
      </c>
    </row>
    <row r="54" spans="1:5" ht="19.649999999999999" customHeight="1">
      <c r="A54" s="22">
        <v>2010503</v>
      </c>
      <c r="B54" s="11" t="s">
        <v>288</v>
      </c>
      <c r="C54" s="24"/>
      <c r="D54" s="24"/>
      <c r="E54" s="23"/>
    </row>
    <row r="55" spans="1:5" ht="19.649999999999999" customHeight="1">
      <c r="A55" s="22">
        <v>2010504</v>
      </c>
      <c r="B55" s="11" t="s">
        <v>319</v>
      </c>
      <c r="C55" s="24"/>
      <c r="D55" s="24"/>
      <c r="E55" s="23"/>
    </row>
    <row r="56" spans="1:5" ht="19.649999999999999" customHeight="1">
      <c r="A56" s="22">
        <v>2010505</v>
      </c>
      <c r="B56" s="11" t="s">
        <v>320</v>
      </c>
      <c r="C56" s="24"/>
      <c r="D56" s="24"/>
      <c r="E56" s="23"/>
    </row>
    <row r="57" spans="1:5" ht="19.649999999999999" customHeight="1">
      <c r="A57" s="22">
        <v>2010506</v>
      </c>
      <c r="B57" s="11" t="s">
        <v>321</v>
      </c>
      <c r="C57" s="24"/>
      <c r="D57" s="24"/>
      <c r="E57" s="23"/>
    </row>
    <row r="58" spans="1:5" ht="19.649999999999999" customHeight="1">
      <c r="A58" s="22">
        <v>2010507</v>
      </c>
      <c r="B58" s="11" t="s">
        <v>322</v>
      </c>
      <c r="C58" s="24"/>
      <c r="D58" s="24"/>
      <c r="E58" s="23"/>
    </row>
    <row r="59" spans="1:5" ht="19.649999999999999" customHeight="1">
      <c r="A59" s="22">
        <v>2010508</v>
      </c>
      <c r="B59" s="11" t="s">
        <v>323</v>
      </c>
      <c r="C59" s="24">
        <f t="shared" ref="C59:C64" si="5">+D59+E59</f>
        <v>84</v>
      </c>
      <c r="D59" s="24">
        <v>84</v>
      </c>
      <c r="E59" s="23"/>
    </row>
    <row r="60" spans="1:5" ht="19.649999999999999" customHeight="1">
      <c r="A60" s="22">
        <v>2010550</v>
      </c>
      <c r="B60" s="11" t="s">
        <v>296</v>
      </c>
      <c r="C60" s="24"/>
      <c r="D60" s="24"/>
      <c r="E60" s="23"/>
    </row>
    <row r="61" spans="1:5" ht="19.649999999999999" customHeight="1">
      <c r="A61" s="22">
        <v>2010599</v>
      </c>
      <c r="B61" s="11" t="s">
        <v>324</v>
      </c>
      <c r="C61" s="24"/>
      <c r="D61" s="24"/>
      <c r="E61" s="23"/>
    </row>
    <row r="62" spans="1:5" ht="19.649999999999999" customHeight="1">
      <c r="A62" s="22">
        <v>20106</v>
      </c>
      <c r="B62" s="8" t="s">
        <v>325</v>
      </c>
      <c r="C62" s="24">
        <f t="shared" si="5"/>
        <v>3424</v>
      </c>
      <c r="D62" s="24">
        <v>3326</v>
      </c>
      <c r="E62" s="23">
        <v>98</v>
      </c>
    </row>
    <row r="63" spans="1:5" ht="19.649999999999999" customHeight="1">
      <c r="A63" s="22">
        <v>2010601</v>
      </c>
      <c r="B63" s="11" t="s">
        <v>286</v>
      </c>
      <c r="C63" s="24">
        <f t="shared" si="5"/>
        <v>2157</v>
      </c>
      <c r="D63" s="24">
        <v>2157</v>
      </c>
      <c r="E63" s="23"/>
    </row>
    <row r="64" spans="1:5" ht="19.649999999999999" customHeight="1">
      <c r="A64" s="22">
        <v>2010602</v>
      </c>
      <c r="B64" s="11" t="s">
        <v>287</v>
      </c>
      <c r="C64" s="24">
        <f t="shared" si="5"/>
        <v>621</v>
      </c>
      <c r="D64" s="24">
        <v>617</v>
      </c>
      <c r="E64" s="23">
        <v>4</v>
      </c>
    </row>
    <row r="65" spans="1:5" ht="19.649999999999999" customHeight="1">
      <c r="A65" s="22">
        <v>2010603</v>
      </c>
      <c r="B65" s="11" t="s">
        <v>288</v>
      </c>
      <c r="C65" s="24"/>
      <c r="D65" s="24"/>
      <c r="E65" s="23"/>
    </row>
    <row r="66" spans="1:5" ht="19.649999999999999" customHeight="1">
      <c r="A66" s="22">
        <v>2010604</v>
      </c>
      <c r="B66" s="11" t="s">
        <v>326</v>
      </c>
      <c r="C66" s="24">
        <f t="shared" ref="C66:C68" si="6">+D66+E66</f>
        <v>18</v>
      </c>
      <c r="D66" s="24">
        <v>18</v>
      </c>
      <c r="E66" s="23"/>
    </row>
    <row r="67" spans="1:5" ht="19.649999999999999" customHeight="1">
      <c r="A67" s="22">
        <v>2010605</v>
      </c>
      <c r="B67" s="11" t="s">
        <v>327</v>
      </c>
      <c r="C67" s="24">
        <f t="shared" si="6"/>
        <v>24</v>
      </c>
      <c r="D67" s="24"/>
      <c r="E67" s="23">
        <v>24</v>
      </c>
    </row>
    <row r="68" spans="1:5" ht="19.649999999999999" customHeight="1">
      <c r="A68" s="22">
        <v>2010606</v>
      </c>
      <c r="B68" s="11" t="s">
        <v>328</v>
      </c>
      <c r="C68" s="24">
        <f t="shared" si="6"/>
        <v>26</v>
      </c>
      <c r="D68" s="24">
        <v>26</v>
      </c>
      <c r="E68" s="23"/>
    </row>
    <row r="69" spans="1:5" ht="19.649999999999999" customHeight="1">
      <c r="A69" s="22">
        <v>2010607</v>
      </c>
      <c r="B69" s="11" t="s">
        <v>329</v>
      </c>
      <c r="C69" s="24"/>
      <c r="D69" s="24"/>
      <c r="E69" s="23"/>
    </row>
    <row r="70" spans="1:5" ht="19.649999999999999" customHeight="1">
      <c r="A70" s="22">
        <v>2010608</v>
      </c>
      <c r="B70" s="11" t="s">
        <v>330</v>
      </c>
      <c r="C70" s="24">
        <f t="shared" ref="C70:C75" si="7">+D70+E70</f>
        <v>383</v>
      </c>
      <c r="D70" s="24">
        <v>383</v>
      </c>
      <c r="E70" s="23"/>
    </row>
    <row r="71" spans="1:5" ht="19.649999999999999" customHeight="1">
      <c r="A71" s="22">
        <v>2010650</v>
      </c>
      <c r="B71" s="11" t="s">
        <v>296</v>
      </c>
      <c r="C71" s="24"/>
      <c r="D71" s="24"/>
      <c r="E71" s="23"/>
    </row>
    <row r="72" spans="1:5" ht="19.649999999999999" customHeight="1">
      <c r="A72" s="22">
        <v>2010699</v>
      </c>
      <c r="B72" s="11" t="s">
        <v>331</v>
      </c>
      <c r="C72" s="24">
        <f t="shared" si="7"/>
        <v>195</v>
      </c>
      <c r="D72" s="24">
        <v>125</v>
      </c>
      <c r="E72" s="23">
        <v>70</v>
      </c>
    </row>
    <row r="73" spans="1:5" ht="19.649999999999999" customHeight="1">
      <c r="A73" s="22">
        <v>20107</v>
      </c>
      <c r="B73" s="8" t="s">
        <v>332</v>
      </c>
      <c r="C73" s="24">
        <f t="shared" si="7"/>
        <v>1186</v>
      </c>
      <c r="D73" s="24">
        <v>1186</v>
      </c>
      <c r="E73" s="23"/>
    </row>
    <row r="74" spans="1:5" ht="19.649999999999999" customHeight="1">
      <c r="A74" s="22">
        <v>2010701</v>
      </c>
      <c r="B74" s="11" t="s">
        <v>286</v>
      </c>
      <c r="C74" s="24">
        <f t="shared" si="7"/>
        <v>26</v>
      </c>
      <c r="D74" s="24">
        <v>26</v>
      </c>
      <c r="E74" s="23"/>
    </row>
    <row r="75" spans="1:5" ht="19.649999999999999" customHeight="1">
      <c r="A75" s="22">
        <v>2010702</v>
      </c>
      <c r="B75" s="11" t="s">
        <v>287</v>
      </c>
      <c r="C75" s="24">
        <f t="shared" si="7"/>
        <v>1160</v>
      </c>
      <c r="D75" s="24">
        <v>1160</v>
      </c>
      <c r="E75" s="23"/>
    </row>
    <row r="76" spans="1:5" ht="19.649999999999999" customHeight="1">
      <c r="A76" s="22">
        <v>2010703</v>
      </c>
      <c r="B76" s="11" t="s">
        <v>288</v>
      </c>
      <c r="C76" s="24"/>
      <c r="D76" s="24"/>
      <c r="E76" s="23"/>
    </row>
    <row r="77" spans="1:5" ht="19.649999999999999" customHeight="1">
      <c r="A77" s="22">
        <v>2010704</v>
      </c>
      <c r="B77" s="11" t="s">
        <v>333</v>
      </c>
      <c r="C77" s="24"/>
      <c r="D77" s="24"/>
      <c r="E77" s="23"/>
    </row>
    <row r="78" spans="1:5" ht="19.649999999999999" customHeight="1">
      <c r="A78" s="22">
        <v>2010705</v>
      </c>
      <c r="B78" s="11" t="s">
        <v>334</v>
      </c>
      <c r="C78" s="24"/>
      <c r="D78" s="24"/>
      <c r="E78" s="23"/>
    </row>
    <row r="79" spans="1:5" ht="19.649999999999999" customHeight="1">
      <c r="A79" s="22">
        <v>2010706</v>
      </c>
      <c r="B79" s="11" t="s">
        <v>335</v>
      </c>
      <c r="C79" s="24"/>
      <c r="D79" s="24"/>
      <c r="E79" s="23"/>
    </row>
    <row r="80" spans="1:5" ht="19.649999999999999" customHeight="1">
      <c r="A80" s="22">
        <v>2010707</v>
      </c>
      <c r="B80" s="11" t="s">
        <v>336</v>
      </c>
      <c r="C80" s="24"/>
      <c r="D80" s="24"/>
      <c r="E80" s="23"/>
    </row>
    <row r="81" spans="1:5" ht="19.649999999999999" customHeight="1">
      <c r="A81" s="22">
        <v>2010708</v>
      </c>
      <c r="B81" s="11" t="s">
        <v>337</v>
      </c>
      <c r="C81" s="24"/>
      <c r="D81" s="24"/>
      <c r="E81" s="23"/>
    </row>
    <row r="82" spans="1:5" ht="19.649999999999999" customHeight="1">
      <c r="A82" s="22">
        <v>2010709</v>
      </c>
      <c r="B82" s="11" t="s">
        <v>329</v>
      </c>
      <c r="C82" s="24"/>
      <c r="D82" s="24"/>
      <c r="E82" s="23"/>
    </row>
    <row r="83" spans="1:5" ht="19.649999999999999" customHeight="1">
      <c r="A83" s="22">
        <v>2010750</v>
      </c>
      <c r="B83" s="11" t="s">
        <v>296</v>
      </c>
      <c r="C83" s="24"/>
      <c r="D83" s="24"/>
      <c r="E83" s="23"/>
    </row>
    <row r="84" spans="1:5" ht="19.649999999999999" customHeight="1">
      <c r="A84" s="22">
        <v>2010799</v>
      </c>
      <c r="B84" s="11" t="s">
        <v>338</v>
      </c>
      <c r="C84" s="24"/>
      <c r="D84" s="24"/>
      <c r="E84" s="23"/>
    </row>
    <row r="85" spans="1:5" ht="19.649999999999999" customHeight="1">
      <c r="A85" s="22">
        <v>20108</v>
      </c>
      <c r="B85" s="8" t="s">
        <v>339</v>
      </c>
      <c r="C85" s="24">
        <f t="shared" ref="C85:C87" si="8">+D85+E85</f>
        <v>1192</v>
      </c>
      <c r="D85" s="24">
        <v>1140</v>
      </c>
      <c r="E85" s="23">
        <v>52</v>
      </c>
    </row>
    <row r="86" spans="1:5" ht="19.649999999999999" customHeight="1">
      <c r="A86" s="22">
        <v>2010801</v>
      </c>
      <c r="B86" s="11" t="s">
        <v>286</v>
      </c>
      <c r="C86" s="24">
        <f t="shared" si="8"/>
        <v>553</v>
      </c>
      <c r="D86" s="24">
        <v>553</v>
      </c>
      <c r="E86" s="23"/>
    </row>
    <row r="87" spans="1:5" ht="19.649999999999999" customHeight="1">
      <c r="A87" s="22">
        <v>2010802</v>
      </c>
      <c r="B87" s="11" t="s">
        <v>287</v>
      </c>
      <c r="C87" s="24">
        <f t="shared" si="8"/>
        <v>639</v>
      </c>
      <c r="D87" s="24">
        <v>587</v>
      </c>
      <c r="E87" s="23">
        <v>52</v>
      </c>
    </row>
    <row r="88" spans="1:5" ht="19.649999999999999" customHeight="1">
      <c r="A88" s="22">
        <v>2010803</v>
      </c>
      <c r="B88" s="11" t="s">
        <v>288</v>
      </c>
      <c r="C88" s="24"/>
      <c r="D88" s="24"/>
      <c r="E88" s="23"/>
    </row>
    <row r="89" spans="1:5" ht="19.649999999999999" customHeight="1">
      <c r="A89" s="22">
        <v>2010804</v>
      </c>
      <c r="B89" s="11" t="s">
        <v>340</v>
      </c>
      <c r="C89" s="24"/>
      <c r="D89" s="24"/>
      <c r="E89" s="23"/>
    </row>
    <row r="90" spans="1:5" ht="19.649999999999999" customHeight="1">
      <c r="A90" s="22">
        <v>2010805</v>
      </c>
      <c r="B90" s="11" t="s">
        <v>341</v>
      </c>
      <c r="C90" s="24"/>
      <c r="D90" s="24"/>
      <c r="E90" s="23"/>
    </row>
    <row r="91" spans="1:5" ht="19.649999999999999" customHeight="1">
      <c r="A91" s="22">
        <v>2010806</v>
      </c>
      <c r="B91" s="11" t="s">
        <v>329</v>
      </c>
      <c r="C91" s="24"/>
      <c r="D91" s="24"/>
      <c r="E91" s="23"/>
    </row>
    <row r="92" spans="1:5" ht="19.649999999999999" customHeight="1">
      <c r="A92" s="22">
        <v>2010850</v>
      </c>
      <c r="B92" s="11" t="s">
        <v>296</v>
      </c>
      <c r="C92" s="24"/>
      <c r="D92" s="24"/>
      <c r="E92" s="23"/>
    </row>
    <row r="93" spans="1:5" ht="19.649999999999999" customHeight="1">
      <c r="A93" s="22">
        <v>2010899</v>
      </c>
      <c r="B93" s="11" t="s">
        <v>342</v>
      </c>
      <c r="C93" s="24"/>
      <c r="D93" s="24"/>
      <c r="E93" s="23"/>
    </row>
    <row r="94" spans="1:5" ht="19.649999999999999" customHeight="1">
      <c r="A94" s="22">
        <v>20109</v>
      </c>
      <c r="B94" s="8" t="s">
        <v>343</v>
      </c>
      <c r="C94" s="24"/>
      <c r="D94" s="24"/>
      <c r="E94" s="23"/>
    </row>
    <row r="95" spans="1:5" ht="19.649999999999999" customHeight="1">
      <c r="A95" s="22">
        <v>2010901</v>
      </c>
      <c r="B95" s="11" t="s">
        <v>286</v>
      </c>
      <c r="C95" s="24"/>
      <c r="D95" s="24"/>
      <c r="E95" s="23"/>
    </row>
    <row r="96" spans="1:5" ht="19.649999999999999" customHeight="1">
      <c r="A96" s="22">
        <v>2010902</v>
      </c>
      <c r="B96" s="11" t="s">
        <v>287</v>
      </c>
      <c r="C96" s="24"/>
      <c r="D96" s="24"/>
      <c r="E96" s="23"/>
    </row>
    <row r="97" spans="1:5" ht="19.649999999999999" customHeight="1">
      <c r="A97" s="22">
        <v>2010903</v>
      </c>
      <c r="B97" s="11" t="s">
        <v>288</v>
      </c>
      <c r="C97" s="24"/>
      <c r="D97" s="24"/>
      <c r="E97" s="23"/>
    </row>
    <row r="98" spans="1:5" ht="19.649999999999999" customHeight="1">
      <c r="A98" s="22">
        <v>2010905</v>
      </c>
      <c r="B98" s="11" t="s">
        <v>344</v>
      </c>
      <c r="C98" s="24"/>
      <c r="D98" s="24"/>
      <c r="E98" s="23"/>
    </row>
    <row r="99" spans="1:5" ht="19.649999999999999" customHeight="1">
      <c r="A99" s="22">
        <v>2010907</v>
      </c>
      <c r="B99" s="11" t="s">
        <v>345</v>
      </c>
      <c r="C99" s="24"/>
      <c r="D99" s="24"/>
      <c r="E99" s="23"/>
    </row>
    <row r="100" spans="1:5" ht="19.649999999999999" customHeight="1">
      <c r="A100" s="22">
        <v>2010908</v>
      </c>
      <c r="B100" s="11" t="s">
        <v>329</v>
      </c>
      <c r="C100" s="24"/>
      <c r="D100" s="24"/>
      <c r="E100" s="23"/>
    </row>
    <row r="101" spans="1:5" ht="19.649999999999999" customHeight="1">
      <c r="A101" s="22">
        <v>2010909</v>
      </c>
      <c r="B101" s="11" t="s">
        <v>346</v>
      </c>
      <c r="C101" s="24"/>
      <c r="D101" s="24"/>
      <c r="E101" s="23"/>
    </row>
    <row r="102" spans="1:5" ht="19.649999999999999" customHeight="1">
      <c r="A102" s="22">
        <v>2010910</v>
      </c>
      <c r="B102" s="11" t="s">
        <v>347</v>
      </c>
      <c r="C102" s="24"/>
      <c r="D102" s="24"/>
      <c r="E102" s="23"/>
    </row>
    <row r="103" spans="1:5" ht="19.649999999999999" customHeight="1">
      <c r="A103" s="22">
        <v>2010911</v>
      </c>
      <c r="B103" s="11" t="s">
        <v>348</v>
      </c>
      <c r="C103" s="24"/>
      <c r="D103" s="24"/>
      <c r="E103" s="23"/>
    </row>
    <row r="104" spans="1:5" ht="19.649999999999999" customHeight="1">
      <c r="A104" s="22">
        <v>2010912</v>
      </c>
      <c r="B104" s="11" t="s">
        <v>349</v>
      </c>
      <c r="C104" s="24"/>
      <c r="D104" s="24"/>
      <c r="E104" s="23"/>
    </row>
    <row r="105" spans="1:5" ht="19.649999999999999" customHeight="1">
      <c r="A105" s="22">
        <v>2010950</v>
      </c>
      <c r="B105" s="11" t="s">
        <v>296</v>
      </c>
      <c r="C105" s="24"/>
      <c r="D105" s="24"/>
      <c r="E105" s="23"/>
    </row>
    <row r="106" spans="1:5" ht="19.649999999999999" customHeight="1">
      <c r="A106" s="22">
        <v>2010999</v>
      </c>
      <c r="B106" s="11" t="s">
        <v>350</v>
      </c>
      <c r="C106" s="24"/>
      <c r="D106" s="24"/>
      <c r="E106" s="23"/>
    </row>
    <row r="107" spans="1:5" ht="19.649999999999999" customHeight="1">
      <c r="A107" s="22">
        <v>20110</v>
      </c>
      <c r="B107" s="8" t="s">
        <v>351</v>
      </c>
      <c r="C107" s="24">
        <f t="shared" ref="C107:C109" si="9">+D107+E107</f>
        <v>192</v>
      </c>
      <c r="D107" s="24">
        <v>85</v>
      </c>
      <c r="E107" s="23">
        <v>107</v>
      </c>
    </row>
    <row r="108" spans="1:5" ht="19.649999999999999" customHeight="1">
      <c r="A108" s="22">
        <v>2011001</v>
      </c>
      <c r="B108" s="11" t="s">
        <v>286</v>
      </c>
      <c r="C108" s="24">
        <f t="shared" si="9"/>
        <v>67</v>
      </c>
      <c r="D108" s="24">
        <v>12</v>
      </c>
      <c r="E108" s="23">
        <v>55</v>
      </c>
    </row>
    <row r="109" spans="1:5" ht="19.649999999999999" customHeight="1">
      <c r="A109" s="22">
        <v>2011002</v>
      </c>
      <c r="B109" s="11" t="s">
        <v>287</v>
      </c>
      <c r="C109" s="24">
        <f t="shared" si="9"/>
        <v>38</v>
      </c>
      <c r="D109" s="24">
        <v>38</v>
      </c>
      <c r="E109" s="23"/>
    </row>
    <row r="110" spans="1:5" ht="19.649999999999999" customHeight="1">
      <c r="A110" s="22">
        <v>2011003</v>
      </c>
      <c r="B110" s="11" t="s">
        <v>288</v>
      </c>
      <c r="C110" s="24"/>
      <c r="D110" s="24"/>
      <c r="E110" s="23"/>
    </row>
    <row r="111" spans="1:5" ht="19.649999999999999" customHeight="1">
      <c r="A111" s="22">
        <v>2011004</v>
      </c>
      <c r="B111" s="11" t="s">
        <v>352</v>
      </c>
      <c r="C111" s="24"/>
      <c r="D111" s="24"/>
      <c r="E111" s="23"/>
    </row>
    <row r="112" spans="1:5" ht="19.649999999999999" customHeight="1">
      <c r="A112" s="22">
        <v>2011005</v>
      </c>
      <c r="B112" s="11" t="s">
        <v>353</v>
      </c>
      <c r="C112" s="24"/>
      <c r="D112" s="24"/>
      <c r="E112" s="23"/>
    </row>
    <row r="113" spans="1:5" ht="19.649999999999999" customHeight="1">
      <c r="A113" s="22">
        <v>2011007</v>
      </c>
      <c r="B113" s="11" t="s">
        <v>354</v>
      </c>
      <c r="C113" s="24">
        <f t="shared" ref="C113:C119" si="10">+D113+E113</f>
        <v>8</v>
      </c>
      <c r="D113" s="24">
        <v>8</v>
      </c>
      <c r="E113" s="23"/>
    </row>
    <row r="114" spans="1:5" ht="19.649999999999999" customHeight="1">
      <c r="A114" s="22">
        <v>2011008</v>
      </c>
      <c r="B114" s="11" t="s">
        <v>355</v>
      </c>
      <c r="C114" s="24">
        <f t="shared" si="10"/>
        <v>55</v>
      </c>
      <c r="D114" s="24">
        <v>3</v>
      </c>
      <c r="E114" s="23">
        <v>52</v>
      </c>
    </row>
    <row r="115" spans="1:5" ht="19.649999999999999" customHeight="1">
      <c r="A115" s="22">
        <v>2011050</v>
      </c>
      <c r="B115" s="11" t="s">
        <v>296</v>
      </c>
      <c r="C115" s="24"/>
      <c r="D115" s="24"/>
      <c r="E115" s="23"/>
    </row>
    <row r="116" spans="1:5" ht="19.649999999999999" customHeight="1">
      <c r="A116" s="22">
        <v>2011099</v>
      </c>
      <c r="B116" s="11" t="s">
        <v>356</v>
      </c>
      <c r="C116" s="24">
        <f t="shared" si="10"/>
        <v>25</v>
      </c>
      <c r="D116" s="24">
        <v>25</v>
      </c>
      <c r="E116" s="23"/>
    </row>
    <row r="117" spans="1:5" ht="19.649999999999999" customHeight="1">
      <c r="A117" s="22">
        <v>20111</v>
      </c>
      <c r="B117" s="8" t="s">
        <v>357</v>
      </c>
      <c r="C117" s="24">
        <f t="shared" si="10"/>
        <v>2719</v>
      </c>
      <c r="D117" s="24">
        <v>2719</v>
      </c>
      <c r="E117" s="23"/>
    </row>
    <row r="118" spans="1:5" ht="19.649999999999999" customHeight="1">
      <c r="A118" s="22">
        <v>2011101</v>
      </c>
      <c r="B118" s="11" t="s">
        <v>286</v>
      </c>
      <c r="C118" s="24">
        <f t="shared" si="10"/>
        <v>1066</v>
      </c>
      <c r="D118" s="24">
        <v>1066</v>
      </c>
      <c r="E118" s="23"/>
    </row>
    <row r="119" spans="1:5" ht="19.649999999999999" customHeight="1">
      <c r="A119" s="22">
        <v>2011102</v>
      </c>
      <c r="B119" s="11" t="s">
        <v>287</v>
      </c>
      <c r="C119" s="24">
        <f t="shared" si="10"/>
        <v>1653</v>
      </c>
      <c r="D119" s="24">
        <v>1653</v>
      </c>
      <c r="E119" s="23"/>
    </row>
    <row r="120" spans="1:5" ht="19.649999999999999" customHeight="1">
      <c r="A120" s="22">
        <v>2011103</v>
      </c>
      <c r="B120" s="11" t="s">
        <v>288</v>
      </c>
      <c r="C120" s="24"/>
      <c r="D120" s="24"/>
      <c r="E120" s="23"/>
    </row>
    <row r="121" spans="1:5" ht="19.649999999999999" customHeight="1">
      <c r="A121" s="22">
        <v>2011104</v>
      </c>
      <c r="B121" s="11" t="s">
        <v>358</v>
      </c>
      <c r="C121" s="24"/>
      <c r="D121" s="24"/>
      <c r="E121" s="23"/>
    </row>
    <row r="122" spans="1:5" ht="19.649999999999999" customHeight="1">
      <c r="A122" s="22">
        <v>2011105</v>
      </c>
      <c r="B122" s="11" t="s">
        <v>359</v>
      </c>
      <c r="C122" s="24"/>
      <c r="D122" s="24"/>
      <c r="E122" s="23"/>
    </row>
    <row r="123" spans="1:5" ht="19.649999999999999" customHeight="1">
      <c r="A123" s="22">
        <v>2011106</v>
      </c>
      <c r="B123" s="11" t="s">
        <v>360</v>
      </c>
      <c r="C123" s="24"/>
      <c r="D123" s="24"/>
      <c r="E123" s="23"/>
    </row>
    <row r="124" spans="1:5" ht="19.649999999999999" customHeight="1">
      <c r="A124" s="22">
        <v>2011150</v>
      </c>
      <c r="B124" s="11" t="s">
        <v>296</v>
      </c>
      <c r="C124" s="24"/>
      <c r="D124" s="24"/>
      <c r="E124" s="23"/>
    </row>
    <row r="125" spans="1:5" ht="19.649999999999999" customHeight="1">
      <c r="A125" s="22">
        <v>2011199</v>
      </c>
      <c r="B125" s="11" t="s">
        <v>361</v>
      </c>
      <c r="C125" s="24"/>
      <c r="D125" s="24"/>
      <c r="E125" s="23"/>
    </row>
    <row r="126" spans="1:5" ht="19.649999999999999" customHeight="1">
      <c r="A126" s="22">
        <v>20113</v>
      </c>
      <c r="B126" s="8" t="s">
        <v>362</v>
      </c>
      <c r="C126" s="24">
        <f t="shared" ref="C126:C129" si="11">+D126+E126</f>
        <v>3764</v>
      </c>
      <c r="D126" s="24">
        <v>3764</v>
      </c>
      <c r="E126" s="23"/>
    </row>
    <row r="127" spans="1:5" ht="19.649999999999999" customHeight="1">
      <c r="A127" s="22">
        <v>2011301</v>
      </c>
      <c r="B127" s="11" t="s">
        <v>286</v>
      </c>
      <c r="C127" s="24">
        <f t="shared" si="11"/>
        <v>650</v>
      </c>
      <c r="D127" s="24">
        <v>650</v>
      </c>
      <c r="E127" s="23"/>
    </row>
    <row r="128" spans="1:5" ht="19.649999999999999" customHeight="1">
      <c r="A128" s="22">
        <v>2011302</v>
      </c>
      <c r="B128" s="11" t="s">
        <v>287</v>
      </c>
      <c r="C128" s="24">
        <f t="shared" si="11"/>
        <v>18</v>
      </c>
      <c r="D128" s="24">
        <v>18</v>
      </c>
      <c r="E128" s="23"/>
    </row>
    <row r="129" spans="1:5" ht="19.649999999999999" customHeight="1">
      <c r="A129" s="22">
        <v>2011303</v>
      </c>
      <c r="B129" s="11" t="s">
        <v>288</v>
      </c>
      <c r="C129" s="24">
        <f t="shared" si="11"/>
        <v>281</v>
      </c>
      <c r="D129" s="24">
        <v>281</v>
      </c>
      <c r="E129" s="23"/>
    </row>
    <row r="130" spans="1:5" ht="19.649999999999999" customHeight="1">
      <c r="A130" s="22">
        <v>2011304</v>
      </c>
      <c r="B130" s="11" t="s">
        <v>363</v>
      </c>
      <c r="C130" s="24"/>
      <c r="D130" s="24"/>
      <c r="E130" s="23"/>
    </row>
    <row r="131" spans="1:5" ht="19.649999999999999" customHeight="1">
      <c r="A131" s="22">
        <v>2011305</v>
      </c>
      <c r="B131" s="11" t="s">
        <v>364</v>
      </c>
      <c r="C131" s="24"/>
      <c r="D131" s="24"/>
      <c r="E131" s="23"/>
    </row>
    <row r="132" spans="1:5" ht="19.649999999999999" customHeight="1">
      <c r="A132" s="22">
        <v>2011306</v>
      </c>
      <c r="B132" s="11" t="s">
        <v>365</v>
      </c>
      <c r="C132" s="24"/>
      <c r="D132" s="24"/>
      <c r="E132" s="23"/>
    </row>
    <row r="133" spans="1:5" ht="19.649999999999999" customHeight="1">
      <c r="A133" s="22">
        <v>2011307</v>
      </c>
      <c r="B133" s="11" t="s">
        <v>366</v>
      </c>
      <c r="C133" s="24"/>
      <c r="D133" s="24"/>
      <c r="E133" s="23"/>
    </row>
    <row r="134" spans="1:5" ht="19.649999999999999" customHeight="1">
      <c r="A134" s="22">
        <v>2011308</v>
      </c>
      <c r="B134" s="11" t="s">
        <v>367</v>
      </c>
      <c r="C134" s="24">
        <f t="shared" ref="C134:C137" si="12">+D134+E134</f>
        <v>1028</v>
      </c>
      <c r="D134" s="24">
        <v>1028</v>
      </c>
      <c r="E134" s="23"/>
    </row>
    <row r="135" spans="1:5" ht="19.649999999999999" customHeight="1">
      <c r="A135" s="22">
        <v>2011350</v>
      </c>
      <c r="B135" s="11" t="s">
        <v>296</v>
      </c>
      <c r="C135" s="24">
        <f t="shared" si="12"/>
        <v>143</v>
      </c>
      <c r="D135" s="24">
        <v>143</v>
      </c>
      <c r="E135" s="23"/>
    </row>
    <row r="136" spans="1:5" ht="19.649999999999999" customHeight="1">
      <c r="A136" s="22">
        <v>2011399</v>
      </c>
      <c r="B136" s="11" t="s">
        <v>368</v>
      </c>
      <c r="C136" s="24">
        <f t="shared" si="12"/>
        <v>1645</v>
      </c>
      <c r="D136" s="24">
        <v>1645</v>
      </c>
      <c r="E136" s="23"/>
    </row>
    <row r="137" spans="1:5" ht="19.649999999999999" customHeight="1">
      <c r="A137" s="22">
        <v>20114</v>
      </c>
      <c r="B137" s="8" t="s">
        <v>369</v>
      </c>
      <c r="C137" s="24">
        <f t="shared" si="12"/>
        <v>113</v>
      </c>
      <c r="D137" s="24">
        <v>28</v>
      </c>
      <c r="E137" s="23">
        <v>85</v>
      </c>
    </row>
    <row r="138" spans="1:5" ht="19.649999999999999" customHeight="1">
      <c r="A138" s="22">
        <v>2011401</v>
      </c>
      <c r="B138" s="11" t="s">
        <v>286</v>
      </c>
      <c r="C138" s="24"/>
      <c r="D138" s="24"/>
      <c r="E138" s="23"/>
    </row>
    <row r="139" spans="1:5" ht="19.649999999999999" customHeight="1">
      <c r="A139" s="22">
        <v>2011402</v>
      </c>
      <c r="B139" s="11" t="s">
        <v>287</v>
      </c>
      <c r="C139" s="24"/>
      <c r="D139" s="24"/>
      <c r="E139" s="23"/>
    </row>
    <row r="140" spans="1:5" ht="19.649999999999999" customHeight="1">
      <c r="A140" s="22">
        <v>2011403</v>
      </c>
      <c r="B140" s="11" t="s">
        <v>288</v>
      </c>
      <c r="C140" s="24"/>
      <c r="D140" s="24"/>
      <c r="E140" s="23"/>
    </row>
    <row r="141" spans="1:5" ht="19.649999999999999" customHeight="1">
      <c r="A141" s="22">
        <v>2011404</v>
      </c>
      <c r="B141" s="11" t="s">
        <v>370</v>
      </c>
      <c r="C141" s="24"/>
      <c r="D141" s="24"/>
      <c r="E141" s="23"/>
    </row>
    <row r="142" spans="1:5" ht="19.649999999999999" customHeight="1">
      <c r="A142" s="22">
        <v>2011405</v>
      </c>
      <c r="B142" s="11" t="s">
        <v>371</v>
      </c>
      <c r="C142" s="24">
        <f>+D142+E142</f>
        <v>113</v>
      </c>
      <c r="D142" s="24">
        <v>28</v>
      </c>
      <c r="E142" s="23">
        <v>85</v>
      </c>
    </row>
    <row r="143" spans="1:5" ht="19.649999999999999" customHeight="1">
      <c r="A143" s="22">
        <v>2011406</v>
      </c>
      <c r="B143" s="11" t="s">
        <v>372</v>
      </c>
      <c r="C143" s="24"/>
      <c r="D143" s="24"/>
      <c r="E143" s="23"/>
    </row>
    <row r="144" spans="1:5" ht="19.649999999999999" customHeight="1">
      <c r="A144" s="22">
        <v>2011408</v>
      </c>
      <c r="B144" s="11" t="s">
        <v>373</v>
      </c>
      <c r="C144" s="24"/>
      <c r="D144" s="24"/>
      <c r="E144" s="23"/>
    </row>
    <row r="145" spans="1:5" ht="19.649999999999999" customHeight="1">
      <c r="A145" s="22">
        <v>2011409</v>
      </c>
      <c r="B145" s="11" t="s">
        <v>374</v>
      </c>
      <c r="C145" s="24"/>
      <c r="D145" s="24"/>
      <c r="E145" s="23"/>
    </row>
    <row r="146" spans="1:5" ht="19.649999999999999" customHeight="1">
      <c r="A146" s="22">
        <v>2011410</v>
      </c>
      <c r="B146" s="11" t="s">
        <v>375</v>
      </c>
      <c r="C146" s="24"/>
      <c r="D146" s="24"/>
      <c r="E146" s="23"/>
    </row>
    <row r="147" spans="1:5" ht="19.649999999999999" customHeight="1">
      <c r="A147" s="22">
        <v>2011411</v>
      </c>
      <c r="B147" s="11" t="s">
        <v>376</v>
      </c>
      <c r="C147" s="24"/>
      <c r="D147" s="24"/>
      <c r="E147" s="23"/>
    </row>
    <row r="148" spans="1:5" ht="19.649999999999999" customHeight="1">
      <c r="A148" s="22">
        <v>2011450</v>
      </c>
      <c r="B148" s="11" t="s">
        <v>296</v>
      </c>
      <c r="C148" s="24"/>
      <c r="D148" s="24"/>
      <c r="E148" s="23"/>
    </row>
    <row r="149" spans="1:5" ht="19.649999999999999" customHeight="1">
      <c r="A149" s="22">
        <v>2011499</v>
      </c>
      <c r="B149" s="11" t="s">
        <v>377</v>
      </c>
      <c r="C149" s="24"/>
      <c r="D149" s="24"/>
      <c r="E149" s="23"/>
    </row>
    <row r="150" spans="1:5" ht="19.649999999999999" customHeight="1">
      <c r="A150" s="22">
        <v>20123</v>
      </c>
      <c r="B150" s="8" t="s">
        <v>378</v>
      </c>
      <c r="C150" s="24">
        <f t="shared" ref="C150:C154" si="13">+D150+E150</f>
        <v>15</v>
      </c>
      <c r="D150" s="24">
        <v>10</v>
      </c>
      <c r="E150" s="23">
        <v>5</v>
      </c>
    </row>
    <row r="151" spans="1:5" ht="19.649999999999999" customHeight="1">
      <c r="A151" s="22">
        <v>2012301</v>
      </c>
      <c r="B151" s="11" t="s">
        <v>286</v>
      </c>
      <c r="C151" s="24"/>
      <c r="D151" s="24"/>
      <c r="E151" s="23"/>
    </row>
    <row r="152" spans="1:5" ht="19.649999999999999" customHeight="1">
      <c r="A152" s="22">
        <v>2012302</v>
      </c>
      <c r="B152" s="11" t="s">
        <v>287</v>
      </c>
      <c r="C152" s="24">
        <f t="shared" si="13"/>
        <v>11</v>
      </c>
      <c r="D152" s="24">
        <v>10</v>
      </c>
      <c r="E152" s="23">
        <v>1</v>
      </c>
    </row>
    <row r="153" spans="1:5" ht="19.649999999999999" customHeight="1">
      <c r="A153" s="22">
        <v>2012303</v>
      </c>
      <c r="B153" s="11" t="s">
        <v>288</v>
      </c>
      <c r="C153" s="24"/>
      <c r="D153" s="24"/>
      <c r="E153" s="23"/>
    </row>
    <row r="154" spans="1:5" ht="19.649999999999999" customHeight="1">
      <c r="A154" s="22">
        <v>2012304</v>
      </c>
      <c r="B154" s="11" t="s">
        <v>379</v>
      </c>
      <c r="C154" s="24">
        <f t="shared" si="13"/>
        <v>4</v>
      </c>
      <c r="D154" s="24"/>
      <c r="E154" s="23">
        <v>4</v>
      </c>
    </row>
    <row r="155" spans="1:5" ht="19.649999999999999" customHeight="1">
      <c r="A155" s="22">
        <v>2012350</v>
      </c>
      <c r="B155" s="11" t="s">
        <v>296</v>
      </c>
      <c r="C155" s="24"/>
      <c r="D155" s="24"/>
      <c r="E155" s="23"/>
    </row>
    <row r="156" spans="1:5" ht="19.649999999999999" customHeight="1">
      <c r="A156" s="22">
        <v>2012399</v>
      </c>
      <c r="B156" s="11" t="s">
        <v>380</v>
      </c>
      <c r="C156" s="24"/>
      <c r="D156" s="24"/>
      <c r="E156" s="23"/>
    </row>
    <row r="157" spans="1:5" ht="19.649999999999999" customHeight="1">
      <c r="A157" s="22">
        <v>20125</v>
      </c>
      <c r="B157" s="8" t="s">
        <v>381</v>
      </c>
      <c r="C157" s="24">
        <f t="shared" ref="C157:C159" si="14">+D157+E157</f>
        <v>343</v>
      </c>
      <c r="D157" s="24">
        <v>339</v>
      </c>
      <c r="E157" s="23">
        <v>4</v>
      </c>
    </row>
    <row r="158" spans="1:5" ht="19.649999999999999" customHeight="1">
      <c r="A158" s="22">
        <v>2012501</v>
      </c>
      <c r="B158" s="11" t="s">
        <v>286</v>
      </c>
      <c r="C158" s="24">
        <f t="shared" si="14"/>
        <v>97</v>
      </c>
      <c r="D158" s="24">
        <v>97</v>
      </c>
      <c r="E158" s="23"/>
    </row>
    <row r="159" spans="1:5" ht="19.649999999999999" customHeight="1">
      <c r="A159" s="22">
        <v>2012502</v>
      </c>
      <c r="B159" s="11" t="s">
        <v>287</v>
      </c>
      <c r="C159" s="24">
        <f t="shared" si="14"/>
        <v>225</v>
      </c>
      <c r="D159" s="24">
        <v>225</v>
      </c>
      <c r="E159" s="23"/>
    </row>
    <row r="160" spans="1:5" ht="19.649999999999999" customHeight="1">
      <c r="A160" s="22">
        <v>2012503</v>
      </c>
      <c r="B160" s="11" t="s">
        <v>288</v>
      </c>
      <c r="C160" s="24"/>
      <c r="D160" s="24"/>
      <c r="E160" s="23"/>
    </row>
    <row r="161" spans="1:5" ht="19.649999999999999" customHeight="1">
      <c r="A161" s="22">
        <v>2012504</v>
      </c>
      <c r="B161" s="11" t="s">
        <v>382</v>
      </c>
      <c r="C161" s="24"/>
      <c r="D161" s="24"/>
      <c r="E161" s="23"/>
    </row>
    <row r="162" spans="1:5" ht="19.649999999999999" customHeight="1">
      <c r="A162" s="22">
        <v>2012505</v>
      </c>
      <c r="B162" s="11" t="s">
        <v>383</v>
      </c>
      <c r="C162" s="24"/>
      <c r="D162" s="24"/>
      <c r="E162" s="23"/>
    </row>
    <row r="163" spans="1:5" ht="19.649999999999999" customHeight="1">
      <c r="A163" s="22">
        <v>2012550</v>
      </c>
      <c r="B163" s="11" t="s">
        <v>296</v>
      </c>
      <c r="C163" s="24"/>
      <c r="D163" s="24"/>
      <c r="E163" s="23"/>
    </row>
    <row r="164" spans="1:5" ht="19.649999999999999" customHeight="1">
      <c r="A164" s="22">
        <v>2012599</v>
      </c>
      <c r="B164" s="11" t="s">
        <v>384</v>
      </c>
      <c r="C164" s="24">
        <f t="shared" ref="C164:C167" si="15">+D164+E164</f>
        <v>21</v>
      </c>
      <c r="D164" s="24">
        <v>17</v>
      </c>
      <c r="E164" s="23">
        <v>4</v>
      </c>
    </row>
    <row r="165" spans="1:5" ht="19.649999999999999" customHeight="1">
      <c r="A165" s="22">
        <v>20126</v>
      </c>
      <c r="B165" s="8" t="s">
        <v>385</v>
      </c>
      <c r="C165" s="24">
        <f t="shared" si="15"/>
        <v>444</v>
      </c>
      <c r="D165" s="24">
        <v>444</v>
      </c>
      <c r="E165" s="23"/>
    </row>
    <row r="166" spans="1:5" ht="19.649999999999999" customHeight="1">
      <c r="A166" s="22">
        <v>2012601</v>
      </c>
      <c r="B166" s="11" t="s">
        <v>286</v>
      </c>
      <c r="C166" s="24">
        <f t="shared" si="15"/>
        <v>202</v>
      </c>
      <c r="D166" s="24">
        <v>202</v>
      </c>
      <c r="E166" s="23"/>
    </row>
    <row r="167" spans="1:5" ht="19.649999999999999" customHeight="1">
      <c r="A167" s="22">
        <v>2012602</v>
      </c>
      <c r="B167" s="11" t="s">
        <v>287</v>
      </c>
      <c r="C167" s="24">
        <f t="shared" si="15"/>
        <v>226</v>
      </c>
      <c r="D167" s="24">
        <v>226</v>
      </c>
      <c r="E167" s="23"/>
    </row>
    <row r="168" spans="1:5" ht="19.649999999999999" customHeight="1">
      <c r="A168" s="22">
        <v>2012603</v>
      </c>
      <c r="B168" s="11" t="s">
        <v>288</v>
      </c>
      <c r="C168" s="24"/>
      <c r="D168" s="24"/>
      <c r="E168" s="23"/>
    </row>
    <row r="169" spans="1:5" ht="19.649999999999999" customHeight="1">
      <c r="A169" s="22">
        <v>2012604</v>
      </c>
      <c r="B169" s="11" t="s">
        <v>386</v>
      </c>
      <c r="C169" s="24">
        <f t="shared" ref="C169:C175" si="16">+D169+E169</f>
        <v>9</v>
      </c>
      <c r="D169" s="24">
        <v>9</v>
      </c>
      <c r="E169" s="23"/>
    </row>
    <row r="170" spans="1:5" ht="19.649999999999999" customHeight="1">
      <c r="A170" s="22">
        <v>2012699</v>
      </c>
      <c r="B170" s="11" t="s">
        <v>387</v>
      </c>
      <c r="C170" s="24">
        <f t="shared" si="16"/>
        <v>7</v>
      </c>
      <c r="D170" s="24">
        <v>7</v>
      </c>
      <c r="E170" s="23"/>
    </row>
    <row r="171" spans="1:5" ht="19.649999999999999" customHeight="1">
      <c r="A171" s="22">
        <v>20128</v>
      </c>
      <c r="B171" s="8" t="s">
        <v>388</v>
      </c>
      <c r="C171" s="24">
        <f t="shared" si="16"/>
        <v>1012</v>
      </c>
      <c r="D171" s="24">
        <v>1012</v>
      </c>
      <c r="E171" s="23"/>
    </row>
    <row r="172" spans="1:5" ht="19.649999999999999" customHeight="1">
      <c r="A172" s="22">
        <v>2012801</v>
      </c>
      <c r="B172" s="11" t="s">
        <v>286</v>
      </c>
      <c r="C172" s="24">
        <f t="shared" si="16"/>
        <v>555</v>
      </c>
      <c r="D172" s="24">
        <v>555</v>
      </c>
      <c r="E172" s="23"/>
    </row>
    <row r="173" spans="1:5" ht="19.649999999999999" customHeight="1">
      <c r="A173" s="22">
        <v>2012802</v>
      </c>
      <c r="B173" s="11" t="s">
        <v>287</v>
      </c>
      <c r="C173" s="24">
        <f t="shared" si="16"/>
        <v>302</v>
      </c>
      <c r="D173" s="24">
        <v>302</v>
      </c>
      <c r="E173" s="23"/>
    </row>
    <row r="174" spans="1:5" ht="19.649999999999999" customHeight="1">
      <c r="A174" s="22">
        <v>2012803</v>
      </c>
      <c r="B174" s="11" t="s">
        <v>288</v>
      </c>
      <c r="C174" s="24">
        <f t="shared" si="16"/>
        <v>14</v>
      </c>
      <c r="D174" s="24">
        <v>14</v>
      </c>
      <c r="E174" s="23"/>
    </row>
    <row r="175" spans="1:5" ht="19.649999999999999" customHeight="1">
      <c r="A175" s="22">
        <v>2012804</v>
      </c>
      <c r="B175" s="11" t="s">
        <v>301</v>
      </c>
      <c r="C175" s="24">
        <f t="shared" si="16"/>
        <v>116</v>
      </c>
      <c r="D175" s="24">
        <v>116</v>
      </c>
      <c r="E175" s="23"/>
    </row>
    <row r="176" spans="1:5" ht="19.649999999999999" customHeight="1">
      <c r="A176" s="22">
        <v>2012850</v>
      </c>
      <c r="B176" s="11" t="s">
        <v>296</v>
      </c>
      <c r="C176" s="24"/>
      <c r="D176" s="24"/>
      <c r="E176" s="23"/>
    </row>
    <row r="177" spans="1:5" ht="19.649999999999999" customHeight="1">
      <c r="A177" s="22">
        <v>2012899</v>
      </c>
      <c r="B177" s="11" t="s">
        <v>389</v>
      </c>
      <c r="C177" s="24">
        <f t="shared" ref="C177:C180" si="17">+D177+E177</f>
        <v>25</v>
      </c>
      <c r="D177" s="24">
        <v>25</v>
      </c>
      <c r="E177" s="23"/>
    </row>
    <row r="178" spans="1:5" ht="19.649999999999999" customHeight="1">
      <c r="A178" s="22">
        <v>20129</v>
      </c>
      <c r="B178" s="8" t="s">
        <v>390</v>
      </c>
      <c r="C178" s="24">
        <f t="shared" si="17"/>
        <v>2173</v>
      </c>
      <c r="D178" s="24">
        <v>1860</v>
      </c>
      <c r="E178" s="23">
        <v>313</v>
      </c>
    </row>
    <row r="179" spans="1:5" ht="19.649999999999999" customHeight="1">
      <c r="A179" s="22">
        <v>2012901</v>
      </c>
      <c r="B179" s="11" t="s">
        <v>286</v>
      </c>
      <c r="C179" s="24">
        <f t="shared" si="17"/>
        <v>1063</v>
      </c>
      <c r="D179" s="24">
        <v>1063</v>
      </c>
      <c r="E179" s="23"/>
    </row>
    <row r="180" spans="1:5" ht="19.649999999999999" customHeight="1">
      <c r="A180" s="22">
        <v>2012902</v>
      </c>
      <c r="B180" s="11" t="s">
        <v>287</v>
      </c>
      <c r="C180" s="24">
        <f t="shared" si="17"/>
        <v>488</v>
      </c>
      <c r="D180" s="24">
        <v>457</v>
      </c>
      <c r="E180" s="23">
        <v>31</v>
      </c>
    </row>
    <row r="181" spans="1:5" ht="19.649999999999999" customHeight="1">
      <c r="A181" s="22">
        <v>2012903</v>
      </c>
      <c r="B181" s="11" t="s">
        <v>288</v>
      </c>
      <c r="C181" s="24"/>
      <c r="D181" s="24"/>
      <c r="E181" s="23"/>
    </row>
    <row r="182" spans="1:5" ht="19.649999999999999" customHeight="1">
      <c r="A182" s="22">
        <v>2012906</v>
      </c>
      <c r="B182" s="11" t="s">
        <v>391</v>
      </c>
      <c r="C182" s="24"/>
      <c r="D182" s="24"/>
      <c r="E182" s="23"/>
    </row>
    <row r="183" spans="1:5" ht="19.649999999999999" customHeight="1">
      <c r="A183" s="22">
        <v>2012950</v>
      </c>
      <c r="B183" s="11" t="s">
        <v>296</v>
      </c>
      <c r="C183" s="24">
        <f t="shared" ref="C183:C188" si="18">+D183+E183</f>
        <v>54</v>
      </c>
      <c r="D183" s="24">
        <v>54</v>
      </c>
      <c r="E183" s="23"/>
    </row>
    <row r="184" spans="1:5" ht="19.649999999999999" customHeight="1">
      <c r="A184" s="22">
        <v>2012999</v>
      </c>
      <c r="B184" s="11" t="s">
        <v>392</v>
      </c>
      <c r="C184" s="24">
        <f t="shared" si="18"/>
        <v>568</v>
      </c>
      <c r="D184" s="24">
        <v>286</v>
      </c>
      <c r="E184" s="23">
        <v>282</v>
      </c>
    </row>
    <row r="185" spans="1:5" ht="19.649999999999999" customHeight="1">
      <c r="A185" s="22">
        <v>20131</v>
      </c>
      <c r="B185" s="8" t="s">
        <v>393</v>
      </c>
      <c r="C185" s="24">
        <f t="shared" si="18"/>
        <v>4910</v>
      </c>
      <c r="D185" s="24">
        <v>4880</v>
      </c>
      <c r="E185" s="23">
        <v>30</v>
      </c>
    </row>
    <row r="186" spans="1:5" ht="19.649999999999999" customHeight="1">
      <c r="A186" s="22">
        <v>2013101</v>
      </c>
      <c r="B186" s="11" t="s">
        <v>286</v>
      </c>
      <c r="C186" s="24">
        <f t="shared" si="18"/>
        <v>2208</v>
      </c>
      <c r="D186" s="24">
        <v>2208</v>
      </c>
      <c r="E186" s="23"/>
    </row>
    <row r="187" spans="1:5" ht="19.649999999999999" customHeight="1">
      <c r="A187" s="22">
        <v>2013102</v>
      </c>
      <c r="B187" s="11" t="s">
        <v>287</v>
      </c>
      <c r="C187" s="24">
        <f t="shared" si="18"/>
        <v>2650</v>
      </c>
      <c r="D187" s="24">
        <v>2620</v>
      </c>
      <c r="E187" s="23">
        <v>30</v>
      </c>
    </row>
    <row r="188" spans="1:5" ht="19.649999999999999" customHeight="1">
      <c r="A188" s="22">
        <v>2013103</v>
      </c>
      <c r="B188" s="11" t="s">
        <v>288</v>
      </c>
      <c r="C188" s="24">
        <f t="shared" si="18"/>
        <v>43</v>
      </c>
      <c r="D188" s="24">
        <v>43</v>
      </c>
      <c r="E188" s="23"/>
    </row>
    <row r="189" spans="1:5" ht="19.649999999999999" customHeight="1">
      <c r="A189" s="22">
        <v>2013105</v>
      </c>
      <c r="B189" s="11" t="s">
        <v>394</v>
      </c>
      <c r="C189" s="24"/>
      <c r="D189" s="24"/>
      <c r="E189" s="23"/>
    </row>
    <row r="190" spans="1:5" ht="19.649999999999999" customHeight="1">
      <c r="A190" s="22">
        <v>2013150</v>
      </c>
      <c r="B190" s="11" t="s">
        <v>296</v>
      </c>
      <c r="C190" s="24"/>
      <c r="D190" s="24"/>
      <c r="E190" s="23"/>
    </row>
    <row r="191" spans="1:5" ht="19.649999999999999" customHeight="1">
      <c r="A191" s="22">
        <v>2013199</v>
      </c>
      <c r="B191" s="11" t="s">
        <v>395</v>
      </c>
      <c r="C191" s="24">
        <f t="shared" ref="C191:C194" si="19">+D191+E191</f>
        <v>8</v>
      </c>
      <c r="D191" s="24">
        <v>8</v>
      </c>
      <c r="E191" s="23"/>
    </row>
    <row r="192" spans="1:5" ht="19.649999999999999" customHeight="1">
      <c r="A192" s="22">
        <v>20132</v>
      </c>
      <c r="B192" s="8" t="s">
        <v>396</v>
      </c>
      <c r="C192" s="24">
        <f t="shared" si="19"/>
        <v>1093</v>
      </c>
      <c r="D192" s="24">
        <v>1093</v>
      </c>
      <c r="E192" s="23"/>
    </row>
    <row r="193" spans="1:5" ht="19.649999999999999" customHeight="1">
      <c r="A193" s="22">
        <v>2013201</v>
      </c>
      <c r="B193" s="11" t="s">
        <v>286</v>
      </c>
      <c r="C193" s="24">
        <f t="shared" si="19"/>
        <v>522</v>
      </c>
      <c r="D193" s="24">
        <v>522</v>
      </c>
      <c r="E193" s="23"/>
    </row>
    <row r="194" spans="1:5" ht="19.649999999999999" customHeight="1">
      <c r="A194" s="22">
        <v>2013202</v>
      </c>
      <c r="B194" s="11" t="s">
        <v>287</v>
      </c>
      <c r="C194" s="24">
        <f t="shared" si="19"/>
        <v>371</v>
      </c>
      <c r="D194" s="24">
        <v>371</v>
      </c>
      <c r="E194" s="23"/>
    </row>
    <row r="195" spans="1:5" ht="19.649999999999999" customHeight="1">
      <c r="A195" s="22">
        <v>2013203</v>
      </c>
      <c r="B195" s="11" t="s">
        <v>288</v>
      </c>
      <c r="C195" s="24"/>
      <c r="D195" s="24"/>
      <c r="E195" s="23"/>
    </row>
    <row r="196" spans="1:5" ht="19.649999999999999" customHeight="1">
      <c r="A196" s="22">
        <v>2013204</v>
      </c>
      <c r="B196" s="11" t="s">
        <v>397</v>
      </c>
      <c r="C196" s="24"/>
      <c r="D196" s="24"/>
      <c r="E196" s="23"/>
    </row>
    <row r="197" spans="1:5" ht="19.649999999999999" customHeight="1">
      <c r="A197" s="22">
        <v>2013250</v>
      </c>
      <c r="B197" s="11" t="s">
        <v>296</v>
      </c>
      <c r="C197" s="24"/>
      <c r="D197" s="24"/>
      <c r="E197" s="23"/>
    </row>
    <row r="198" spans="1:5" ht="19.649999999999999" customHeight="1">
      <c r="A198" s="22">
        <v>2013299</v>
      </c>
      <c r="B198" s="11" t="s">
        <v>398</v>
      </c>
      <c r="C198" s="24">
        <f t="shared" ref="C198:C201" si="20">+D198+E198</f>
        <v>200</v>
      </c>
      <c r="D198" s="24">
        <v>200</v>
      </c>
      <c r="E198" s="23"/>
    </row>
    <row r="199" spans="1:5" ht="19.649999999999999" customHeight="1">
      <c r="A199" s="22">
        <v>20133</v>
      </c>
      <c r="B199" s="8" t="s">
        <v>399</v>
      </c>
      <c r="C199" s="24">
        <f t="shared" si="20"/>
        <v>727</v>
      </c>
      <c r="D199" s="24">
        <v>723</v>
      </c>
      <c r="E199" s="23">
        <v>4</v>
      </c>
    </row>
    <row r="200" spans="1:5" ht="19.649999999999999" customHeight="1">
      <c r="A200" s="22">
        <v>2013301</v>
      </c>
      <c r="B200" s="11" t="s">
        <v>286</v>
      </c>
      <c r="C200" s="24">
        <f t="shared" si="20"/>
        <v>650</v>
      </c>
      <c r="D200" s="24">
        <v>650</v>
      </c>
      <c r="E200" s="23"/>
    </row>
    <row r="201" spans="1:5" ht="19.649999999999999" customHeight="1">
      <c r="A201" s="22">
        <v>2013302</v>
      </c>
      <c r="B201" s="11" t="s">
        <v>287</v>
      </c>
      <c r="C201" s="24">
        <f t="shared" si="20"/>
        <v>76</v>
      </c>
      <c r="D201" s="24">
        <v>72</v>
      </c>
      <c r="E201" s="23">
        <v>4</v>
      </c>
    </row>
    <row r="202" spans="1:5" ht="19.649999999999999" customHeight="1">
      <c r="A202" s="22">
        <v>2013303</v>
      </c>
      <c r="B202" s="11" t="s">
        <v>288</v>
      </c>
      <c r="C202" s="24"/>
      <c r="D202" s="24"/>
      <c r="E202" s="23"/>
    </row>
    <row r="203" spans="1:5" ht="19.649999999999999" customHeight="1">
      <c r="A203" s="22">
        <v>2013304</v>
      </c>
      <c r="B203" s="11" t="s">
        <v>400</v>
      </c>
      <c r="C203" s="24"/>
      <c r="D203" s="24"/>
      <c r="E203" s="23"/>
    </row>
    <row r="204" spans="1:5" ht="19.649999999999999" customHeight="1">
      <c r="A204" s="22">
        <v>2013350</v>
      </c>
      <c r="B204" s="11" t="s">
        <v>296</v>
      </c>
      <c r="C204" s="24"/>
      <c r="D204" s="24"/>
      <c r="E204" s="23"/>
    </row>
    <row r="205" spans="1:5" ht="19.649999999999999" customHeight="1">
      <c r="A205" s="22">
        <v>2013399</v>
      </c>
      <c r="B205" s="11" t="s">
        <v>401</v>
      </c>
      <c r="C205" s="24">
        <f t="shared" ref="C205:C208" si="21">+D205+E205</f>
        <v>2</v>
      </c>
      <c r="D205" s="24">
        <v>2</v>
      </c>
      <c r="E205" s="23"/>
    </row>
    <row r="206" spans="1:5" ht="19.649999999999999" customHeight="1">
      <c r="A206" s="22">
        <v>20134</v>
      </c>
      <c r="B206" s="8" t="s">
        <v>402</v>
      </c>
      <c r="C206" s="24">
        <f t="shared" si="21"/>
        <v>495</v>
      </c>
      <c r="D206" s="24">
        <v>488</v>
      </c>
      <c r="E206" s="23">
        <v>7</v>
      </c>
    </row>
    <row r="207" spans="1:5" ht="19.649999999999999" customHeight="1">
      <c r="A207" s="22">
        <v>2013401</v>
      </c>
      <c r="B207" s="11" t="s">
        <v>286</v>
      </c>
      <c r="C207" s="24">
        <f t="shared" si="21"/>
        <v>285</v>
      </c>
      <c r="D207" s="24">
        <v>285</v>
      </c>
      <c r="E207" s="23"/>
    </row>
    <row r="208" spans="1:5" ht="19.649999999999999" customHeight="1">
      <c r="A208" s="22">
        <v>2013402</v>
      </c>
      <c r="B208" s="11" t="s">
        <v>287</v>
      </c>
      <c r="C208" s="24">
        <f t="shared" si="21"/>
        <v>77</v>
      </c>
      <c r="D208" s="24">
        <v>77</v>
      </c>
      <c r="E208" s="23"/>
    </row>
    <row r="209" spans="1:5" ht="19.649999999999999" customHeight="1">
      <c r="A209" s="22">
        <v>2013403</v>
      </c>
      <c r="B209" s="11" t="s">
        <v>288</v>
      </c>
      <c r="C209" s="24"/>
      <c r="D209" s="24"/>
      <c r="E209" s="23"/>
    </row>
    <row r="210" spans="1:5" ht="19.649999999999999" customHeight="1">
      <c r="A210" s="22">
        <v>2013404</v>
      </c>
      <c r="B210" s="11" t="s">
        <v>403</v>
      </c>
      <c r="C210" s="24"/>
      <c r="D210" s="24"/>
      <c r="E210" s="23"/>
    </row>
    <row r="211" spans="1:5" ht="19.649999999999999" customHeight="1">
      <c r="A211" s="22">
        <v>2013405</v>
      </c>
      <c r="B211" s="11" t="s">
        <v>404</v>
      </c>
      <c r="C211" s="24">
        <f>+D211+E211</f>
        <v>1</v>
      </c>
      <c r="D211" s="24">
        <v>1</v>
      </c>
      <c r="E211" s="23"/>
    </row>
    <row r="212" spans="1:5" ht="19.649999999999999" customHeight="1">
      <c r="A212" s="22">
        <v>2013450</v>
      </c>
      <c r="B212" s="11" t="s">
        <v>296</v>
      </c>
      <c r="C212" s="24"/>
      <c r="D212" s="24"/>
      <c r="E212" s="23"/>
    </row>
    <row r="213" spans="1:5" ht="19.649999999999999" customHeight="1">
      <c r="A213" s="22">
        <v>2013499</v>
      </c>
      <c r="B213" s="11" t="s">
        <v>405</v>
      </c>
      <c r="C213" s="24">
        <f>+D213+E213</f>
        <v>132</v>
      </c>
      <c r="D213" s="24">
        <v>125</v>
      </c>
      <c r="E213" s="23">
        <v>7</v>
      </c>
    </row>
    <row r="214" spans="1:5" ht="19.649999999999999" customHeight="1">
      <c r="A214" s="22">
        <v>20135</v>
      </c>
      <c r="B214" s="8" t="s">
        <v>406</v>
      </c>
      <c r="C214" s="24"/>
      <c r="D214" s="24"/>
      <c r="E214" s="23"/>
    </row>
    <row r="215" spans="1:5" ht="19.649999999999999" customHeight="1">
      <c r="A215" s="22">
        <v>2013501</v>
      </c>
      <c r="B215" s="11" t="s">
        <v>286</v>
      </c>
      <c r="C215" s="24"/>
      <c r="D215" s="24"/>
      <c r="E215" s="23"/>
    </row>
    <row r="216" spans="1:5" ht="19.649999999999999" customHeight="1">
      <c r="A216" s="22">
        <v>2013502</v>
      </c>
      <c r="B216" s="11" t="s">
        <v>287</v>
      </c>
      <c r="C216" s="24"/>
      <c r="D216" s="24"/>
      <c r="E216" s="23"/>
    </row>
    <row r="217" spans="1:5" ht="19.649999999999999" customHeight="1">
      <c r="A217" s="22">
        <v>2013503</v>
      </c>
      <c r="B217" s="11" t="s">
        <v>288</v>
      </c>
      <c r="C217" s="24"/>
      <c r="D217" s="24"/>
      <c r="E217" s="23"/>
    </row>
    <row r="218" spans="1:5" ht="19.649999999999999" customHeight="1">
      <c r="A218" s="22">
        <v>2013550</v>
      </c>
      <c r="B218" s="11" t="s">
        <v>296</v>
      </c>
      <c r="C218" s="24"/>
      <c r="D218" s="24"/>
      <c r="E218" s="23"/>
    </row>
    <row r="219" spans="1:5" ht="19.649999999999999" customHeight="1">
      <c r="A219" s="22">
        <v>2013599</v>
      </c>
      <c r="B219" s="11" t="s">
        <v>407</v>
      </c>
      <c r="C219" s="24"/>
      <c r="D219" s="24"/>
      <c r="E219" s="23"/>
    </row>
    <row r="220" spans="1:5" ht="19.649999999999999" customHeight="1">
      <c r="A220" s="22">
        <v>20136</v>
      </c>
      <c r="B220" s="8" t="s">
        <v>408</v>
      </c>
      <c r="C220" s="24">
        <f t="shared" ref="C220:C222" si="22">+D220+E220</f>
        <v>193</v>
      </c>
      <c r="D220" s="24">
        <v>186</v>
      </c>
      <c r="E220" s="23">
        <v>7</v>
      </c>
    </row>
    <row r="221" spans="1:5" ht="19.649999999999999" customHeight="1">
      <c r="A221" s="22">
        <v>2013601</v>
      </c>
      <c r="B221" s="11" t="s">
        <v>286</v>
      </c>
      <c r="C221" s="24">
        <f t="shared" si="22"/>
        <v>59</v>
      </c>
      <c r="D221" s="24">
        <v>59</v>
      </c>
      <c r="E221" s="23"/>
    </row>
    <row r="222" spans="1:5" ht="19.649999999999999" customHeight="1">
      <c r="A222" s="22">
        <v>2013602</v>
      </c>
      <c r="B222" s="11" t="s">
        <v>287</v>
      </c>
      <c r="C222" s="24">
        <f t="shared" si="22"/>
        <v>55</v>
      </c>
      <c r="D222" s="24">
        <v>48</v>
      </c>
      <c r="E222" s="23">
        <v>7</v>
      </c>
    </row>
    <row r="223" spans="1:5" ht="19.649999999999999" customHeight="1">
      <c r="A223" s="22">
        <v>2013603</v>
      </c>
      <c r="B223" s="11" t="s">
        <v>288</v>
      </c>
      <c r="C223" s="24"/>
      <c r="D223" s="24"/>
      <c r="E223" s="23"/>
    </row>
    <row r="224" spans="1:5" ht="19.649999999999999" customHeight="1">
      <c r="A224" s="22">
        <v>2013650</v>
      </c>
      <c r="B224" s="11" t="s">
        <v>296</v>
      </c>
      <c r="C224" s="24"/>
      <c r="D224" s="24"/>
      <c r="E224" s="23"/>
    </row>
    <row r="225" spans="1:5" ht="19.649999999999999" customHeight="1">
      <c r="A225" s="22">
        <v>2013699</v>
      </c>
      <c r="B225" s="11" t="s">
        <v>409</v>
      </c>
      <c r="C225" s="24">
        <f>+D225+E225</f>
        <v>78</v>
      </c>
      <c r="D225" s="24">
        <v>78</v>
      </c>
      <c r="E225" s="23"/>
    </row>
    <row r="226" spans="1:5" ht="19.649999999999999" customHeight="1">
      <c r="A226" s="22">
        <v>20137</v>
      </c>
      <c r="B226" s="8" t="s">
        <v>410</v>
      </c>
      <c r="C226" s="24"/>
      <c r="D226" s="24"/>
      <c r="E226" s="23"/>
    </row>
    <row r="227" spans="1:5" ht="19.649999999999999" customHeight="1">
      <c r="A227" s="22">
        <v>2013701</v>
      </c>
      <c r="B227" s="11" t="s">
        <v>286</v>
      </c>
      <c r="C227" s="24"/>
      <c r="D227" s="24"/>
      <c r="E227" s="23"/>
    </row>
    <row r="228" spans="1:5" ht="19.649999999999999" customHeight="1">
      <c r="A228" s="22">
        <v>2013702</v>
      </c>
      <c r="B228" s="11" t="s">
        <v>287</v>
      </c>
      <c r="C228" s="24"/>
      <c r="D228" s="24"/>
      <c r="E228" s="23"/>
    </row>
    <row r="229" spans="1:5" ht="19.649999999999999" customHeight="1">
      <c r="A229" s="22">
        <v>2013703</v>
      </c>
      <c r="B229" s="11" t="s">
        <v>288</v>
      </c>
      <c r="C229" s="24"/>
      <c r="D229" s="24"/>
      <c r="E229" s="23"/>
    </row>
    <row r="230" spans="1:5" ht="19.649999999999999" customHeight="1">
      <c r="A230" s="22">
        <v>2013704</v>
      </c>
      <c r="B230" s="8" t="s">
        <v>411</v>
      </c>
      <c r="C230" s="24"/>
      <c r="D230" s="24"/>
      <c r="E230" s="23"/>
    </row>
    <row r="231" spans="1:5" ht="19.649999999999999" customHeight="1">
      <c r="A231" s="22">
        <v>2013750</v>
      </c>
      <c r="B231" s="11" t="s">
        <v>296</v>
      </c>
      <c r="C231" s="24"/>
      <c r="D231" s="24"/>
      <c r="E231" s="23"/>
    </row>
    <row r="232" spans="1:5" ht="19.649999999999999" customHeight="1">
      <c r="A232" s="22">
        <v>2013799</v>
      </c>
      <c r="B232" s="11" t="s">
        <v>412</v>
      </c>
      <c r="C232" s="24"/>
      <c r="D232" s="24"/>
      <c r="E232" s="23"/>
    </row>
    <row r="233" spans="1:5" ht="19.649999999999999" customHeight="1">
      <c r="A233" s="22">
        <v>20138</v>
      </c>
      <c r="B233" s="8" t="s">
        <v>413</v>
      </c>
      <c r="C233" s="24">
        <f t="shared" ref="C233:C235" si="23">+D233+E233</f>
        <v>4240</v>
      </c>
      <c r="D233" s="24">
        <v>3396</v>
      </c>
      <c r="E233" s="23">
        <v>844</v>
      </c>
    </row>
    <row r="234" spans="1:5" ht="19.649999999999999" customHeight="1">
      <c r="A234" s="22">
        <v>2013801</v>
      </c>
      <c r="B234" s="11" t="s">
        <v>286</v>
      </c>
      <c r="C234" s="24">
        <f t="shared" si="23"/>
        <v>1144</v>
      </c>
      <c r="D234" s="24">
        <v>1144</v>
      </c>
      <c r="E234" s="23"/>
    </row>
    <row r="235" spans="1:5" ht="19.649999999999999" customHeight="1">
      <c r="A235" s="22">
        <v>2013802</v>
      </c>
      <c r="B235" s="11" t="s">
        <v>287</v>
      </c>
      <c r="C235" s="24">
        <f t="shared" si="23"/>
        <v>224</v>
      </c>
      <c r="D235" s="24">
        <v>224</v>
      </c>
      <c r="E235" s="23"/>
    </row>
    <row r="236" spans="1:5" ht="19.649999999999999" customHeight="1">
      <c r="A236" s="22">
        <v>2013803</v>
      </c>
      <c r="B236" s="11" t="s">
        <v>288</v>
      </c>
      <c r="C236" s="24"/>
      <c r="D236" s="24"/>
      <c r="E236" s="23"/>
    </row>
    <row r="237" spans="1:5" ht="19.649999999999999" customHeight="1">
      <c r="A237" s="22">
        <v>2013804</v>
      </c>
      <c r="B237" s="11" t="s">
        <v>414</v>
      </c>
      <c r="C237" s="24">
        <f t="shared" ref="C237:C239" si="24">+D237+E237</f>
        <v>1098</v>
      </c>
      <c r="D237" s="24">
        <v>341</v>
      </c>
      <c r="E237" s="23">
        <v>757</v>
      </c>
    </row>
    <row r="238" spans="1:5" ht="19.649999999999999" customHeight="1">
      <c r="A238" s="22">
        <v>2013805</v>
      </c>
      <c r="B238" s="11" t="s">
        <v>415</v>
      </c>
      <c r="C238" s="24">
        <f t="shared" si="24"/>
        <v>161</v>
      </c>
      <c r="D238" s="24">
        <v>161</v>
      </c>
      <c r="E238" s="23"/>
    </row>
    <row r="239" spans="1:5" ht="19.649999999999999" customHeight="1">
      <c r="A239" s="22">
        <v>2013808</v>
      </c>
      <c r="B239" s="11" t="s">
        <v>329</v>
      </c>
      <c r="C239" s="24">
        <f t="shared" si="24"/>
        <v>22</v>
      </c>
      <c r="D239" s="24">
        <v>22</v>
      </c>
      <c r="E239" s="23"/>
    </row>
    <row r="240" spans="1:5" ht="19.649999999999999" customHeight="1">
      <c r="A240" s="22">
        <v>2013810</v>
      </c>
      <c r="B240" s="11" t="s">
        <v>416</v>
      </c>
      <c r="C240" s="24"/>
      <c r="D240" s="24"/>
      <c r="E240" s="23"/>
    </row>
    <row r="241" spans="1:5" ht="19.649999999999999" customHeight="1">
      <c r="A241" s="22">
        <v>2013812</v>
      </c>
      <c r="B241" s="11" t="s">
        <v>417</v>
      </c>
      <c r="C241" s="24">
        <f t="shared" ref="C241:C243" si="25">+D241+E241</f>
        <v>147</v>
      </c>
      <c r="D241" s="24">
        <v>147</v>
      </c>
      <c r="E241" s="23"/>
    </row>
    <row r="242" spans="1:5" ht="19.649999999999999" customHeight="1">
      <c r="A242" s="22">
        <v>2013813</v>
      </c>
      <c r="B242" s="11" t="s">
        <v>418</v>
      </c>
      <c r="C242" s="24">
        <f t="shared" si="25"/>
        <v>66</v>
      </c>
      <c r="D242" s="24">
        <v>66</v>
      </c>
      <c r="E242" s="23"/>
    </row>
    <row r="243" spans="1:5" ht="19.649999999999999" customHeight="1">
      <c r="A243" s="22">
        <v>2013814</v>
      </c>
      <c r="B243" s="11" t="s">
        <v>419</v>
      </c>
      <c r="C243" s="24">
        <f t="shared" si="25"/>
        <v>35</v>
      </c>
      <c r="D243" s="24">
        <v>35</v>
      </c>
      <c r="E243" s="23"/>
    </row>
    <row r="244" spans="1:5" ht="19.649999999999999" customHeight="1">
      <c r="A244" s="22">
        <v>2013815</v>
      </c>
      <c r="B244" s="11" t="s">
        <v>420</v>
      </c>
      <c r="C244" s="24"/>
      <c r="D244" s="24"/>
      <c r="E244" s="23"/>
    </row>
    <row r="245" spans="1:5" ht="19.649999999999999" customHeight="1">
      <c r="A245" s="22">
        <v>2013816</v>
      </c>
      <c r="B245" s="11" t="s">
        <v>421</v>
      </c>
      <c r="C245" s="24"/>
      <c r="D245" s="24"/>
      <c r="E245" s="23"/>
    </row>
    <row r="246" spans="1:5" ht="19.649999999999999" customHeight="1">
      <c r="A246" s="22">
        <v>2013850</v>
      </c>
      <c r="B246" s="11" t="s">
        <v>296</v>
      </c>
      <c r="C246" s="24">
        <f t="shared" ref="C246:C248" si="26">+D246+E246</f>
        <v>766</v>
      </c>
      <c r="D246" s="24">
        <v>766</v>
      </c>
      <c r="E246" s="23"/>
    </row>
    <row r="247" spans="1:5" ht="19.649999999999999" customHeight="1">
      <c r="A247" s="22">
        <v>2013899</v>
      </c>
      <c r="B247" s="11" t="s">
        <v>422</v>
      </c>
      <c r="C247" s="24">
        <f t="shared" si="26"/>
        <v>577</v>
      </c>
      <c r="D247" s="24">
        <v>490</v>
      </c>
      <c r="E247" s="23">
        <v>87</v>
      </c>
    </row>
    <row r="248" spans="1:5" ht="19.649999999999999" customHeight="1">
      <c r="A248" s="22">
        <v>20199</v>
      </c>
      <c r="B248" s="8" t="s">
        <v>423</v>
      </c>
      <c r="C248" s="24">
        <f t="shared" si="26"/>
        <v>1114</v>
      </c>
      <c r="D248" s="24">
        <v>1012</v>
      </c>
      <c r="E248" s="23">
        <v>102</v>
      </c>
    </row>
    <row r="249" spans="1:5" ht="19.649999999999999" customHeight="1">
      <c r="A249" s="22">
        <v>2019901</v>
      </c>
      <c r="B249" s="11" t="s">
        <v>424</v>
      </c>
      <c r="C249" s="24"/>
      <c r="D249" s="24"/>
      <c r="E249" s="23"/>
    </row>
    <row r="250" spans="1:5" ht="19.649999999999999" customHeight="1">
      <c r="A250" s="22">
        <v>2019999</v>
      </c>
      <c r="B250" s="11" t="s">
        <v>425</v>
      </c>
      <c r="C250" s="24">
        <f>+D250+E250</f>
        <v>1114</v>
      </c>
      <c r="D250" s="24">
        <v>1012</v>
      </c>
      <c r="E250" s="23">
        <v>102</v>
      </c>
    </row>
    <row r="251" spans="1:5" ht="19.649999999999999" customHeight="1">
      <c r="A251" s="22">
        <v>202</v>
      </c>
      <c r="B251" s="8" t="s">
        <v>426</v>
      </c>
      <c r="C251" s="24" t="e">
        <f>+D251+E251</f>
        <v>#VALUE!</v>
      </c>
      <c r="D251" s="24"/>
      <c r="E251" s="25" t="s">
        <v>1362</v>
      </c>
    </row>
    <row r="252" spans="1:5" ht="19.649999999999999" customHeight="1">
      <c r="A252" s="22">
        <v>20201</v>
      </c>
      <c r="B252" s="8" t="s">
        <v>427</v>
      </c>
      <c r="C252" s="24"/>
      <c r="D252" s="24"/>
      <c r="E252" s="23"/>
    </row>
    <row r="253" spans="1:5" ht="19.649999999999999" customHeight="1">
      <c r="A253" s="22">
        <v>2020101</v>
      </c>
      <c r="B253" s="11" t="s">
        <v>286</v>
      </c>
      <c r="C253" s="24"/>
      <c r="D253" s="24"/>
      <c r="E253" s="23"/>
    </row>
    <row r="254" spans="1:5" ht="19.649999999999999" customHeight="1">
      <c r="A254" s="22">
        <v>2020102</v>
      </c>
      <c r="B254" s="11" t="s">
        <v>287</v>
      </c>
      <c r="C254" s="24"/>
      <c r="D254" s="24"/>
      <c r="E254" s="23"/>
    </row>
    <row r="255" spans="1:5" ht="19.649999999999999" customHeight="1">
      <c r="A255" s="22">
        <v>2020103</v>
      </c>
      <c r="B255" s="11" t="s">
        <v>288</v>
      </c>
      <c r="C255" s="24"/>
      <c r="D255" s="24"/>
      <c r="E255" s="23"/>
    </row>
    <row r="256" spans="1:5" ht="19.649999999999999" customHeight="1">
      <c r="A256" s="22">
        <v>2020104</v>
      </c>
      <c r="B256" s="11" t="s">
        <v>394</v>
      </c>
      <c r="C256" s="24"/>
      <c r="D256" s="24"/>
      <c r="E256" s="23"/>
    </row>
    <row r="257" spans="1:5" ht="19.649999999999999" customHeight="1">
      <c r="A257" s="22">
        <v>2020150</v>
      </c>
      <c r="B257" s="11" t="s">
        <v>296</v>
      </c>
      <c r="C257" s="24"/>
      <c r="D257" s="24"/>
      <c r="E257" s="23"/>
    </row>
    <row r="258" spans="1:5" ht="19.649999999999999" customHeight="1">
      <c r="A258" s="22">
        <v>2020199</v>
      </c>
      <c r="B258" s="11" t="s">
        <v>428</v>
      </c>
      <c r="C258" s="24"/>
      <c r="D258" s="24"/>
      <c r="E258" s="23"/>
    </row>
    <row r="259" spans="1:5" ht="19.649999999999999" customHeight="1">
      <c r="A259" s="22">
        <v>20202</v>
      </c>
      <c r="B259" s="8" t="s">
        <v>429</v>
      </c>
      <c r="C259" s="24"/>
      <c r="D259" s="24"/>
      <c r="E259" s="23"/>
    </row>
    <row r="260" spans="1:5" ht="19.649999999999999" customHeight="1">
      <c r="A260" s="22">
        <v>2020201</v>
      </c>
      <c r="B260" s="11" t="s">
        <v>430</v>
      </c>
      <c r="C260" s="24"/>
      <c r="D260" s="24"/>
      <c r="E260" s="23"/>
    </row>
    <row r="261" spans="1:5" ht="19.649999999999999" customHeight="1">
      <c r="A261" s="22">
        <v>2020202</v>
      </c>
      <c r="B261" s="11" t="s">
        <v>431</v>
      </c>
      <c r="C261" s="24"/>
      <c r="D261" s="24"/>
      <c r="E261" s="23"/>
    </row>
    <row r="262" spans="1:5" ht="19.649999999999999" customHeight="1">
      <c r="A262" s="22">
        <v>20203</v>
      </c>
      <c r="B262" s="8" t="s">
        <v>432</v>
      </c>
      <c r="C262" s="24"/>
      <c r="D262" s="24"/>
      <c r="E262" s="23"/>
    </row>
    <row r="263" spans="1:5" ht="19.649999999999999" customHeight="1">
      <c r="A263" s="22">
        <v>2020304</v>
      </c>
      <c r="B263" s="11" t="s">
        <v>433</v>
      </c>
      <c r="C263" s="24"/>
      <c r="D263" s="24"/>
      <c r="E263" s="23"/>
    </row>
    <row r="264" spans="1:5" ht="19.649999999999999" customHeight="1">
      <c r="A264" s="22">
        <v>2020306</v>
      </c>
      <c r="B264" s="11" t="s">
        <v>434</v>
      </c>
      <c r="C264" s="24"/>
      <c r="D264" s="24"/>
      <c r="E264" s="23"/>
    </row>
    <row r="265" spans="1:5" ht="19.649999999999999" customHeight="1">
      <c r="A265" s="22">
        <v>20204</v>
      </c>
      <c r="B265" s="8" t="s">
        <v>435</v>
      </c>
      <c r="C265" s="24"/>
      <c r="D265" s="24"/>
      <c r="E265" s="23"/>
    </row>
    <row r="266" spans="1:5" ht="19.649999999999999" customHeight="1">
      <c r="A266" s="22">
        <v>2020401</v>
      </c>
      <c r="B266" s="11" t="s">
        <v>436</v>
      </c>
      <c r="C266" s="24"/>
      <c r="D266" s="24"/>
      <c r="E266" s="23"/>
    </row>
    <row r="267" spans="1:5" ht="19.649999999999999" customHeight="1">
      <c r="A267" s="22">
        <v>2020402</v>
      </c>
      <c r="B267" s="11" t="s">
        <v>437</v>
      </c>
      <c r="C267" s="24"/>
      <c r="D267" s="24"/>
      <c r="E267" s="23"/>
    </row>
    <row r="268" spans="1:5" ht="19.649999999999999" customHeight="1">
      <c r="A268" s="22">
        <v>2020403</v>
      </c>
      <c r="B268" s="11" t="s">
        <v>438</v>
      </c>
      <c r="C268" s="24"/>
      <c r="D268" s="24"/>
      <c r="E268" s="23"/>
    </row>
    <row r="269" spans="1:5" ht="19.649999999999999" customHeight="1">
      <c r="A269" s="22">
        <v>2020404</v>
      </c>
      <c r="B269" s="11" t="s">
        <v>439</v>
      </c>
      <c r="C269" s="24"/>
      <c r="D269" s="24"/>
      <c r="E269" s="23"/>
    </row>
    <row r="270" spans="1:5" ht="19.649999999999999" customHeight="1">
      <c r="A270" s="22">
        <v>2020499</v>
      </c>
      <c r="B270" s="11" t="s">
        <v>440</v>
      </c>
      <c r="C270" s="24"/>
      <c r="D270" s="24"/>
      <c r="E270" s="23"/>
    </row>
    <row r="271" spans="1:5" ht="19.649999999999999" customHeight="1">
      <c r="A271" s="22">
        <v>20205</v>
      </c>
      <c r="B271" s="8" t="s">
        <v>441</v>
      </c>
      <c r="C271" s="24"/>
      <c r="D271" s="24"/>
      <c r="E271" s="23"/>
    </row>
    <row r="272" spans="1:5" ht="19.649999999999999" customHeight="1">
      <c r="A272" s="22">
        <v>2020503</v>
      </c>
      <c r="B272" s="11" t="s">
        <v>442</v>
      </c>
      <c r="C272" s="24"/>
      <c r="D272" s="24"/>
      <c r="E272" s="23"/>
    </row>
    <row r="273" spans="1:5" ht="19.649999999999999" customHeight="1">
      <c r="A273" s="22">
        <v>2020504</v>
      </c>
      <c r="B273" s="11" t="s">
        <v>443</v>
      </c>
      <c r="C273" s="24"/>
      <c r="D273" s="24"/>
      <c r="E273" s="23"/>
    </row>
    <row r="274" spans="1:5" ht="19.649999999999999" customHeight="1">
      <c r="A274" s="22">
        <v>2020505</v>
      </c>
      <c r="B274" s="11" t="s">
        <v>444</v>
      </c>
      <c r="C274" s="24"/>
      <c r="D274" s="24"/>
      <c r="E274" s="23"/>
    </row>
    <row r="275" spans="1:5" ht="19.649999999999999" customHeight="1">
      <c r="A275" s="22">
        <v>2020599</v>
      </c>
      <c r="B275" s="11" t="s">
        <v>445</v>
      </c>
      <c r="C275" s="24"/>
      <c r="D275" s="24"/>
      <c r="E275" s="23"/>
    </row>
    <row r="276" spans="1:5" ht="19.649999999999999" customHeight="1">
      <c r="A276" s="22">
        <v>20206</v>
      </c>
      <c r="B276" s="8" t="s">
        <v>446</v>
      </c>
      <c r="C276" s="24"/>
      <c r="D276" s="24"/>
      <c r="E276" s="23"/>
    </row>
    <row r="277" spans="1:5" ht="19.649999999999999" customHeight="1">
      <c r="A277" s="22">
        <v>2020601</v>
      </c>
      <c r="B277" s="11" t="s">
        <v>447</v>
      </c>
      <c r="C277" s="24"/>
      <c r="D277" s="24"/>
      <c r="E277" s="23"/>
    </row>
    <row r="278" spans="1:5" ht="19.649999999999999" customHeight="1">
      <c r="A278" s="22">
        <v>20207</v>
      </c>
      <c r="B278" s="8" t="s">
        <v>448</v>
      </c>
      <c r="C278" s="24"/>
      <c r="D278" s="24"/>
      <c r="E278" s="23"/>
    </row>
    <row r="279" spans="1:5" ht="19.649999999999999" customHeight="1">
      <c r="A279" s="22">
        <v>2020701</v>
      </c>
      <c r="B279" s="11" t="s">
        <v>449</v>
      </c>
      <c r="C279" s="24"/>
      <c r="D279" s="24"/>
      <c r="E279" s="23"/>
    </row>
    <row r="280" spans="1:5" ht="19.649999999999999" customHeight="1">
      <c r="A280" s="22">
        <v>2020702</v>
      </c>
      <c r="B280" s="11" t="s">
        <v>450</v>
      </c>
      <c r="C280" s="24"/>
      <c r="D280" s="24"/>
      <c r="E280" s="23"/>
    </row>
    <row r="281" spans="1:5" ht="19.649999999999999" customHeight="1">
      <c r="A281" s="22">
        <v>2020703</v>
      </c>
      <c r="B281" s="11" t="s">
        <v>451</v>
      </c>
      <c r="C281" s="24"/>
      <c r="D281" s="24"/>
      <c r="E281" s="23"/>
    </row>
    <row r="282" spans="1:5" ht="19.649999999999999" customHeight="1">
      <c r="A282" s="22">
        <v>2020799</v>
      </c>
      <c r="B282" s="11" t="s">
        <v>277</v>
      </c>
      <c r="C282" s="24"/>
      <c r="D282" s="24"/>
      <c r="E282" s="23"/>
    </row>
    <row r="283" spans="1:5" ht="19.649999999999999" customHeight="1">
      <c r="A283" s="22">
        <v>20208</v>
      </c>
      <c r="B283" s="8" t="s">
        <v>452</v>
      </c>
      <c r="C283" s="24"/>
      <c r="D283" s="24"/>
      <c r="E283" s="23"/>
    </row>
    <row r="284" spans="1:5" ht="19.649999999999999" customHeight="1">
      <c r="A284" s="22">
        <v>2020801</v>
      </c>
      <c r="B284" s="11" t="s">
        <v>286</v>
      </c>
      <c r="C284" s="24"/>
      <c r="D284" s="24"/>
      <c r="E284" s="23"/>
    </row>
    <row r="285" spans="1:5" ht="19.649999999999999" customHeight="1">
      <c r="A285" s="22">
        <v>2020802</v>
      </c>
      <c r="B285" s="11" t="s">
        <v>287</v>
      </c>
      <c r="C285" s="24"/>
      <c r="D285" s="24"/>
      <c r="E285" s="23"/>
    </row>
    <row r="286" spans="1:5" ht="19.649999999999999" customHeight="1">
      <c r="A286" s="22">
        <v>2020803</v>
      </c>
      <c r="B286" s="11" t="s">
        <v>288</v>
      </c>
      <c r="C286" s="24"/>
      <c r="D286" s="24"/>
      <c r="E286" s="23"/>
    </row>
    <row r="287" spans="1:5" ht="19.649999999999999" customHeight="1">
      <c r="A287" s="22">
        <v>2020850</v>
      </c>
      <c r="B287" s="11" t="s">
        <v>296</v>
      </c>
      <c r="C287" s="24"/>
      <c r="D287" s="24"/>
      <c r="E287" s="23"/>
    </row>
    <row r="288" spans="1:5" ht="19.649999999999999" customHeight="1">
      <c r="A288" s="22">
        <v>2020899</v>
      </c>
      <c r="B288" s="11" t="s">
        <v>453</v>
      </c>
      <c r="C288" s="24"/>
      <c r="D288" s="24"/>
      <c r="E288" s="23"/>
    </row>
    <row r="289" spans="1:5" ht="19.649999999999999" customHeight="1">
      <c r="A289" s="22">
        <v>20299</v>
      </c>
      <c r="B289" s="8" t="s">
        <v>454</v>
      </c>
      <c r="C289" s="24"/>
      <c r="D289" s="24"/>
      <c r="E289" s="23"/>
    </row>
    <row r="290" spans="1:5" ht="19.649999999999999" customHeight="1">
      <c r="A290" s="22">
        <v>2029901</v>
      </c>
      <c r="B290" s="11" t="s">
        <v>455</v>
      </c>
      <c r="C290" s="24"/>
      <c r="D290" s="24"/>
      <c r="E290" s="23"/>
    </row>
    <row r="291" spans="1:5" ht="19.649999999999999" customHeight="1">
      <c r="A291" s="22">
        <v>203</v>
      </c>
      <c r="B291" s="8" t="s">
        <v>456</v>
      </c>
      <c r="C291" s="24">
        <f t="shared" ref="C291:C293" si="27">+D291+E291</f>
        <v>1248</v>
      </c>
      <c r="D291" s="24">
        <v>1248</v>
      </c>
      <c r="E291" s="23"/>
    </row>
    <row r="292" spans="1:5" ht="19.649999999999999" customHeight="1">
      <c r="A292" s="22">
        <v>20301</v>
      </c>
      <c r="B292" s="8" t="s">
        <v>457</v>
      </c>
      <c r="C292" s="24">
        <f t="shared" si="27"/>
        <v>657</v>
      </c>
      <c r="D292" s="24">
        <v>657</v>
      </c>
      <c r="E292" s="23"/>
    </row>
    <row r="293" spans="1:5" ht="19.649999999999999" customHeight="1">
      <c r="A293" s="22">
        <v>2030101</v>
      </c>
      <c r="B293" s="11" t="s">
        <v>458</v>
      </c>
      <c r="C293" s="24">
        <f t="shared" si="27"/>
        <v>657</v>
      </c>
      <c r="D293" s="24">
        <v>657</v>
      </c>
      <c r="E293" s="23"/>
    </row>
    <row r="294" spans="1:5" ht="19.649999999999999" customHeight="1">
      <c r="A294" s="22">
        <v>20304</v>
      </c>
      <c r="B294" s="8" t="s">
        <v>459</v>
      </c>
      <c r="C294" s="24"/>
      <c r="D294" s="24"/>
      <c r="E294" s="23"/>
    </row>
    <row r="295" spans="1:5" ht="19.649999999999999" customHeight="1">
      <c r="A295" s="22">
        <v>2030401</v>
      </c>
      <c r="B295" s="11" t="s">
        <v>460</v>
      </c>
      <c r="C295" s="24"/>
      <c r="D295" s="24"/>
      <c r="E295" s="23"/>
    </row>
    <row r="296" spans="1:5" ht="19.649999999999999" customHeight="1">
      <c r="A296" s="22">
        <v>20305</v>
      </c>
      <c r="B296" s="8" t="s">
        <v>461</v>
      </c>
      <c r="C296" s="24"/>
      <c r="D296" s="24"/>
      <c r="E296" s="23"/>
    </row>
    <row r="297" spans="1:5" ht="19.649999999999999" customHeight="1">
      <c r="A297" s="22">
        <v>2030501</v>
      </c>
      <c r="B297" s="11" t="s">
        <v>462</v>
      </c>
      <c r="C297" s="24"/>
      <c r="D297" s="24"/>
      <c r="E297" s="23"/>
    </row>
    <row r="298" spans="1:5" ht="19.649999999999999" customHeight="1">
      <c r="A298" s="22">
        <v>20306</v>
      </c>
      <c r="B298" s="8" t="s">
        <v>463</v>
      </c>
      <c r="C298" s="24">
        <f t="shared" ref="C298:C301" si="28">+D298+E298</f>
        <v>591</v>
      </c>
      <c r="D298" s="24">
        <v>591</v>
      </c>
      <c r="E298" s="23"/>
    </row>
    <row r="299" spans="1:5" ht="19.649999999999999" customHeight="1">
      <c r="A299" s="22">
        <v>2030601</v>
      </c>
      <c r="B299" s="11" t="s">
        <v>464</v>
      </c>
      <c r="C299" s="24">
        <f t="shared" si="28"/>
        <v>13</v>
      </c>
      <c r="D299" s="24">
        <v>13</v>
      </c>
      <c r="E299" s="23"/>
    </row>
    <row r="300" spans="1:5" ht="19.649999999999999" customHeight="1">
      <c r="A300" s="22">
        <v>2030602</v>
      </c>
      <c r="B300" s="11" t="s">
        <v>465</v>
      </c>
      <c r="C300" s="24"/>
      <c r="D300" s="24"/>
      <c r="E300" s="23"/>
    </row>
    <row r="301" spans="1:5" ht="19.649999999999999" customHeight="1">
      <c r="A301" s="22">
        <v>2030603</v>
      </c>
      <c r="B301" s="11" t="s">
        <v>466</v>
      </c>
      <c r="C301" s="24">
        <f t="shared" si="28"/>
        <v>577</v>
      </c>
      <c r="D301" s="24">
        <v>577</v>
      </c>
      <c r="E301" s="23"/>
    </row>
    <row r="302" spans="1:5" ht="19.649999999999999" customHeight="1">
      <c r="A302" s="22">
        <v>2030604</v>
      </c>
      <c r="B302" s="11" t="s">
        <v>467</v>
      </c>
      <c r="C302" s="24"/>
      <c r="D302" s="24"/>
      <c r="E302" s="23"/>
    </row>
    <row r="303" spans="1:5" ht="19.649999999999999" customHeight="1">
      <c r="A303" s="22">
        <v>2030605</v>
      </c>
      <c r="B303" s="11" t="s">
        <v>468</v>
      </c>
      <c r="C303" s="24"/>
      <c r="D303" s="24"/>
      <c r="E303" s="23"/>
    </row>
    <row r="304" spans="1:5" ht="19.649999999999999" customHeight="1">
      <c r="A304" s="22">
        <v>2030606</v>
      </c>
      <c r="B304" s="11" t="s">
        <v>469</v>
      </c>
      <c r="C304" s="24"/>
      <c r="D304" s="24"/>
      <c r="E304" s="23"/>
    </row>
    <row r="305" spans="1:5" ht="19.649999999999999" customHeight="1">
      <c r="A305" s="22">
        <v>2030607</v>
      </c>
      <c r="B305" s="11" t="s">
        <v>470</v>
      </c>
      <c r="C305" s="24"/>
      <c r="D305" s="24"/>
      <c r="E305" s="23"/>
    </row>
    <row r="306" spans="1:5" ht="19.649999999999999" customHeight="1">
      <c r="A306" s="22">
        <v>2030608</v>
      </c>
      <c r="B306" s="11" t="s">
        <v>471</v>
      </c>
      <c r="C306" s="24"/>
      <c r="D306" s="24"/>
      <c r="E306" s="23"/>
    </row>
    <row r="307" spans="1:5" ht="19.649999999999999" customHeight="1">
      <c r="A307" s="22">
        <v>2030699</v>
      </c>
      <c r="B307" s="11" t="s">
        <v>472</v>
      </c>
      <c r="C307" s="24"/>
      <c r="D307" s="24"/>
      <c r="E307" s="23"/>
    </row>
    <row r="308" spans="1:5" ht="19.649999999999999" customHeight="1">
      <c r="A308" s="22">
        <v>20399</v>
      </c>
      <c r="B308" s="8" t="s">
        <v>473</v>
      </c>
      <c r="C308" s="24"/>
      <c r="D308" s="24"/>
      <c r="E308" s="23"/>
    </row>
    <row r="309" spans="1:5" ht="19.649999999999999" customHeight="1">
      <c r="A309" s="22">
        <v>2039901</v>
      </c>
      <c r="B309" s="11" t="s">
        <v>474</v>
      </c>
      <c r="C309" s="24"/>
      <c r="D309" s="24"/>
      <c r="E309" s="23"/>
    </row>
    <row r="310" spans="1:5" ht="19.649999999999999" customHeight="1">
      <c r="A310" s="22">
        <v>204</v>
      </c>
      <c r="B310" s="8" t="s">
        <v>475</v>
      </c>
      <c r="C310" s="24">
        <f t="shared" ref="C310:C317" si="29">+D310+E310</f>
        <v>49513</v>
      </c>
      <c r="D310" s="24">
        <v>45642</v>
      </c>
      <c r="E310" s="23">
        <v>3871</v>
      </c>
    </row>
    <row r="311" spans="1:5" ht="19.649999999999999" customHeight="1">
      <c r="A311" s="22">
        <v>20401</v>
      </c>
      <c r="B311" s="8" t="s">
        <v>476</v>
      </c>
      <c r="C311" s="24">
        <f t="shared" si="29"/>
        <v>499</v>
      </c>
      <c r="D311" s="24">
        <v>499</v>
      </c>
      <c r="E311" s="23"/>
    </row>
    <row r="312" spans="1:5" ht="19.649999999999999" customHeight="1">
      <c r="A312" s="22">
        <v>2040101</v>
      </c>
      <c r="B312" s="11" t="s">
        <v>477</v>
      </c>
      <c r="C312" s="24"/>
      <c r="D312" s="24"/>
      <c r="E312" s="23"/>
    </row>
    <row r="313" spans="1:5" ht="19.649999999999999" customHeight="1">
      <c r="A313" s="22">
        <v>2040199</v>
      </c>
      <c r="B313" s="11" t="s">
        <v>478</v>
      </c>
      <c r="C313" s="24">
        <f t="shared" si="29"/>
        <v>499</v>
      </c>
      <c r="D313" s="24">
        <v>499</v>
      </c>
      <c r="E313" s="23"/>
    </row>
    <row r="314" spans="1:5" ht="19.649999999999999" customHeight="1">
      <c r="A314" s="22">
        <v>20402</v>
      </c>
      <c r="B314" s="8" t="s">
        <v>479</v>
      </c>
      <c r="C314" s="24">
        <f t="shared" si="29"/>
        <v>41292</v>
      </c>
      <c r="D314" s="24">
        <v>38591</v>
      </c>
      <c r="E314" s="23">
        <v>2701</v>
      </c>
    </row>
    <row r="315" spans="1:5" ht="19.649999999999999" customHeight="1">
      <c r="A315" s="22">
        <v>2040201</v>
      </c>
      <c r="B315" s="11" t="s">
        <v>286</v>
      </c>
      <c r="C315" s="24">
        <f t="shared" si="29"/>
        <v>25896</v>
      </c>
      <c r="D315" s="24">
        <v>25896</v>
      </c>
      <c r="E315" s="23"/>
    </row>
    <row r="316" spans="1:5" ht="19.649999999999999" customHeight="1">
      <c r="A316" s="22">
        <v>2040202</v>
      </c>
      <c r="B316" s="11" t="s">
        <v>287</v>
      </c>
      <c r="C316" s="24">
        <f t="shared" si="29"/>
        <v>12540</v>
      </c>
      <c r="D316" s="24">
        <v>12452</v>
      </c>
      <c r="E316" s="23">
        <v>88</v>
      </c>
    </row>
    <row r="317" spans="1:5" ht="19.649999999999999" customHeight="1">
      <c r="A317" s="22">
        <v>2040203</v>
      </c>
      <c r="B317" s="11" t="s">
        <v>288</v>
      </c>
      <c r="C317" s="24">
        <f t="shared" si="29"/>
        <v>60</v>
      </c>
      <c r="D317" s="24">
        <v>60</v>
      </c>
      <c r="E317" s="23"/>
    </row>
    <row r="318" spans="1:5" ht="19.649999999999999" customHeight="1">
      <c r="A318" s="22">
        <v>2040219</v>
      </c>
      <c r="B318" s="11" t="s">
        <v>329</v>
      </c>
      <c r="C318" s="24"/>
      <c r="D318" s="24"/>
      <c r="E318" s="23"/>
    </row>
    <row r="319" spans="1:5" ht="19.649999999999999" customHeight="1">
      <c r="A319" s="22">
        <v>2040220</v>
      </c>
      <c r="B319" s="11" t="s">
        <v>480</v>
      </c>
      <c r="C319" s="24">
        <f t="shared" ref="C319:C325" si="30">+D319+E319</f>
        <v>2720</v>
      </c>
      <c r="D319" s="24">
        <v>107</v>
      </c>
      <c r="E319" s="23">
        <v>2613</v>
      </c>
    </row>
    <row r="320" spans="1:5" ht="19.649999999999999" customHeight="1">
      <c r="A320" s="22">
        <v>2040221</v>
      </c>
      <c r="B320" s="11" t="s">
        <v>481</v>
      </c>
      <c r="C320" s="24">
        <f t="shared" si="30"/>
        <v>53</v>
      </c>
      <c r="D320" s="24">
        <v>53</v>
      </c>
      <c r="E320" s="23"/>
    </row>
    <row r="321" spans="1:5" ht="19.649999999999999" customHeight="1">
      <c r="A321" s="22">
        <v>2040222</v>
      </c>
      <c r="B321" s="11" t="s">
        <v>482</v>
      </c>
      <c r="C321" s="24"/>
      <c r="D321" s="24"/>
      <c r="E321" s="23"/>
    </row>
    <row r="322" spans="1:5" ht="19.649999999999999" customHeight="1">
      <c r="A322" s="22">
        <v>2040223</v>
      </c>
      <c r="B322" s="11" t="s">
        <v>483</v>
      </c>
      <c r="C322" s="24"/>
      <c r="D322" s="24"/>
      <c r="E322" s="23"/>
    </row>
    <row r="323" spans="1:5" ht="19.649999999999999" customHeight="1">
      <c r="A323" s="22">
        <v>2040250</v>
      </c>
      <c r="B323" s="11" t="s">
        <v>296</v>
      </c>
      <c r="C323" s="24"/>
      <c r="D323" s="24"/>
      <c r="E323" s="23"/>
    </row>
    <row r="324" spans="1:5" ht="19.649999999999999" customHeight="1">
      <c r="A324" s="22">
        <v>2040299</v>
      </c>
      <c r="B324" s="11" t="s">
        <v>484</v>
      </c>
      <c r="C324" s="24">
        <f t="shared" si="30"/>
        <v>24</v>
      </c>
      <c r="D324" s="24">
        <v>24</v>
      </c>
      <c r="E324" s="23"/>
    </row>
    <row r="325" spans="1:5" ht="19.649999999999999" customHeight="1">
      <c r="A325" s="22">
        <v>20403</v>
      </c>
      <c r="B325" s="8" t="s">
        <v>485</v>
      </c>
      <c r="C325" s="24">
        <f t="shared" si="30"/>
        <v>820</v>
      </c>
      <c r="D325" s="24">
        <v>820</v>
      </c>
      <c r="E325" s="23"/>
    </row>
    <row r="326" spans="1:5" ht="19.649999999999999" customHeight="1">
      <c r="A326" s="22">
        <v>2040301</v>
      </c>
      <c r="B326" s="11" t="s">
        <v>286</v>
      </c>
      <c r="C326" s="24"/>
      <c r="D326" s="24"/>
      <c r="E326" s="23"/>
    </row>
    <row r="327" spans="1:5" ht="19.649999999999999" customHeight="1">
      <c r="A327" s="22">
        <v>2040302</v>
      </c>
      <c r="B327" s="11" t="s">
        <v>287</v>
      </c>
      <c r="C327" s="24">
        <f t="shared" ref="C327:C334" si="31">+D327+E327</f>
        <v>724</v>
      </c>
      <c r="D327" s="24">
        <v>724</v>
      </c>
      <c r="E327" s="23"/>
    </row>
    <row r="328" spans="1:5" ht="19.649999999999999" customHeight="1">
      <c r="A328" s="22">
        <v>2040303</v>
      </c>
      <c r="B328" s="11" t="s">
        <v>288</v>
      </c>
      <c r="C328" s="24"/>
      <c r="D328" s="24"/>
      <c r="E328" s="23"/>
    </row>
    <row r="329" spans="1:5" ht="19.649999999999999" customHeight="1">
      <c r="A329" s="22">
        <v>2040304</v>
      </c>
      <c r="B329" s="11" t="s">
        <v>486</v>
      </c>
      <c r="C329" s="24">
        <f t="shared" si="31"/>
        <v>44</v>
      </c>
      <c r="D329" s="24">
        <v>44</v>
      </c>
      <c r="E329" s="23"/>
    </row>
    <row r="330" spans="1:5" ht="19.649999999999999" customHeight="1">
      <c r="A330" s="22">
        <v>2040350</v>
      </c>
      <c r="B330" s="11" t="s">
        <v>296</v>
      </c>
      <c r="C330" s="24">
        <f t="shared" si="31"/>
        <v>22</v>
      </c>
      <c r="D330" s="24">
        <v>22</v>
      </c>
      <c r="E330" s="23"/>
    </row>
    <row r="331" spans="1:5" ht="19.649999999999999" customHeight="1">
      <c r="A331" s="22">
        <v>2040399</v>
      </c>
      <c r="B331" s="11" t="s">
        <v>487</v>
      </c>
      <c r="C331" s="24">
        <f t="shared" si="31"/>
        <v>31</v>
      </c>
      <c r="D331" s="24">
        <v>31</v>
      </c>
      <c r="E331" s="23"/>
    </row>
    <row r="332" spans="1:5" ht="19.649999999999999" customHeight="1">
      <c r="A332" s="22">
        <v>20404</v>
      </c>
      <c r="B332" s="8" t="s">
        <v>488</v>
      </c>
      <c r="C332" s="24">
        <f t="shared" si="31"/>
        <v>261</v>
      </c>
      <c r="D332" s="24">
        <v>261</v>
      </c>
      <c r="E332" s="23"/>
    </row>
    <row r="333" spans="1:5" ht="19.649999999999999" customHeight="1">
      <c r="A333" s="22">
        <v>2040401</v>
      </c>
      <c r="B333" s="11" t="s">
        <v>286</v>
      </c>
      <c r="C333" s="24">
        <f t="shared" si="31"/>
        <v>249</v>
      </c>
      <c r="D333" s="24">
        <v>249</v>
      </c>
      <c r="E333" s="23"/>
    </row>
    <row r="334" spans="1:5" ht="19.649999999999999" customHeight="1">
      <c r="A334" s="22">
        <v>2040402</v>
      </c>
      <c r="B334" s="11" t="s">
        <v>287</v>
      </c>
      <c r="C334" s="24">
        <f t="shared" si="31"/>
        <v>11</v>
      </c>
      <c r="D334" s="24">
        <v>11</v>
      </c>
      <c r="E334" s="23"/>
    </row>
    <row r="335" spans="1:5" ht="19.649999999999999" customHeight="1">
      <c r="A335" s="22">
        <v>2040403</v>
      </c>
      <c r="B335" s="11" t="s">
        <v>288</v>
      </c>
      <c r="C335" s="24"/>
      <c r="D335" s="24"/>
      <c r="E335" s="23"/>
    </row>
    <row r="336" spans="1:5" ht="19.649999999999999" customHeight="1">
      <c r="A336" s="22">
        <v>2040409</v>
      </c>
      <c r="B336" s="11" t="s">
        <v>489</v>
      </c>
      <c r="C336" s="24"/>
      <c r="D336" s="24"/>
      <c r="E336" s="23"/>
    </row>
    <row r="337" spans="1:5" ht="19.649999999999999" customHeight="1">
      <c r="A337" s="22">
        <v>2040410</v>
      </c>
      <c r="B337" s="11" t="s">
        <v>490</v>
      </c>
      <c r="C337" s="24"/>
      <c r="D337" s="24"/>
      <c r="E337" s="23"/>
    </row>
    <row r="338" spans="1:5" ht="19.649999999999999" customHeight="1">
      <c r="A338" s="22">
        <v>2040450</v>
      </c>
      <c r="B338" s="11" t="s">
        <v>296</v>
      </c>
      <c r="C338" s="24"/>
      <c r="D338" s="24"/>
      <c r="E338" s="23"/>
    </row>
    <row r="339" spans="1:5" ht="19.649999999999999" customHeight="1">
      <c r="A339" s="22">
        <v>2040499</v>
      </c>
      <c r="B339" s="11" t="s">
        <v>491</v>
      </c>
      <c r="C339" s="24"/>
      <c r="D339" s="24"/>
      <c r="E339" s="23"/>
    </row>
    <row r="340" spans="1:5" ht="19.649999999999999" customHeight="1">
      <c r="A340" s="22">
        <v>20405</v>
      </c>
      <c r="B340" s="8" t="s">
        <v>492</v>
      </c>
      <c r="C340" s="24">
        <f t="shared" ref="C340:C342" si="32">+D340+E340</f>
        <v>408</v>
      </c>
      <c r="D340" s="24">
        <v>408</v>
      </c>
      <c r="E340" s="23"/>
    </row>
    <row r="341" spans="1:5" ht="19.649999999999999" customHeight="1">
      <c r="A341" s="22">
        <v>2040501</v>
      </c>
      <c r="B341" s="11" t="s">
        <v>286</v>
      </c>
      <c r="C341" s="24">
        <f t="shared" si="32"/>
        <v>397</v>
      </c>
      <c r="D341" s="24">
        <v>397</v>
      </c>
      <c r="E341" s="23"/>
    </row>
    <row r="342" spans="1:5" ht="19.649999999999999" customHeight="1">
      <c r="A342" s="22">
        <v>2040502</v>
      </c>
      <c r="B342" s="11" t="s">
        <v>287</v>
      </c>
      <c r="C342" s="24">
        <f t="shared" si="32"/>
        <v>11</v>
      </c>
      <c r="D342" s="24">
        <v>11</v>
      </c>
      <c r="E342" s="23"/>
    </row>
    <row r="343" spans="1:5" ht="19.649999999999999" customHeight="1">
      <c r="A343" s="22">
        <v>2040503</v>
      </c>
      <c r="B343" s="11" t="s">
        <v>288</v>
      </c>
      <c r="C343" s="24"/>
      <c r="D343" s="24"/>
      <c r="E343" s="23"/>
    </row>
    <row r="344" spans="1:5" ht="19.649999999999999" customHeight="1">
      <c r="A344" s="22">
        <v>2040504</v>
      </c>
      <c r="B344" s="11" t="s">
        <v>493</v>
      </c>
      <c r="C344" s="24"/>
      <c r="D344" s="24"/>
      <c r="E344" s="23"/>
    </row>
    <row r="345" spans="1:5" ht="19.649999999999999" customHeight="1">
      <c r="A345" s="22">
        <v>2040505</v>
      </c>
      <c r="B345" s="11" t="s">
        <v>494</v>
      </c>
      <c r="C345" s="24"/>
      <c r="D345" s="24"/>
      <c r="E345" s="23"/>
    </row>
    <row r="346" spans="1:5" ht="19.649999999999999" customHeight="1">
      <c r="A346" s="22">
        <v>2040506</v>
      </c>
      <c r="B346" s="11" t="s">
        <v>495</v>
      </c>
      <c r="C346" s="24"/>
      <c r="D346" s="24"/>
      <c r="E346" s="23"/>
    </row>
    <row r="347" spans="1:5" ht="19.649999999999999" customHeight="1">
      <c r="A347" s="22">
        <v>2040550</v>
      </c>
      <c r="B347" s="11" t="s">
        <v>296</v>
      </c>
      <c r="C347" s="24"/>
      <c r="D347" s="24"/>
      <c r="E347" s="23"/>
    </row>
    <row r="348" spans="1:5" ht="19.649999999999999" customHeight="1">
      <c r="A348" s="22">
        <v>2040599</v>
      </c>
      <c r="B348" s="11" t="s">
        <v>496</v>
      </c>
      <c r="C348" s="24"/>
      <c r="D348" s="24"/>
      <c r="E348" s="23"/>
    </row>
    <row r="349" spans="1:5" ht="19.649999999999999" customHeight="1">
      <c r="A349" s="22">
        <v>20406</v>
      </c>
      <c r="B349" s="8" t="s">
        <v>497</v>
      </c>
      <c r="C349" s="24">
        <f t="shared" ref="C349:C351" si="33">+D349+E349</f>
        <v>1496</v>
      </c>
      <c r="D349" s="24">
        <v>1455</v>
      </c>
      <c r="E349" s="23">
        <v>41</v>
      </c>
    </row>
    <row r="350" spans="1:5" ht="19.649999999999999" customHeight="1">
      <c r="A350" s="22">
        <v>2040601</v>
      </c>
      <c r="B350" s="11" t="s">
        <v>286</v>
      </c>
      <c r="C350" s="24">
        <f t="shared" si="33"/>
        <v>843</v>
      </c>
      <c r="D350" s="24">
        <v>843</v>
      </c>
      <c r="E350" s="23"/>
    </row>
    <row r="351" spans="1:5" ht="19.649999999999999" customHeight="1">
      <c r="A351" s="22">
        <v>2040602</v>
      </c>
      <c r="B351" s="11" t="s">
        <v>287</v>
      </c>
      <c r="C351" s="24">
        <f t="shared" si="33"/>
        <v>383</v>
      </c>
      <c r="D351" s="24">
        <v>342</v>
      </c>
      <c r="E351" s="23">
        <v>41</v>
      </c>
    </row>
    <row r="352" spans="1:5" ht="19.649999999999999" customHeight="1">
      <c r="A352" s="22">
        <v>2040603</v>
      </c>
      <c r="B352" s="11" t="s">
        <v>288</v>
      </c>
      <c r="C352" s="24"/>
      <c r="D352" s="24"/>
      <c r="E352" s="23"/>
    </row>
    <row r="353" spans="1:5" ht="19.649999999999999" customHeight="1">
      <c r="A353" s="22">
        <v>2040604</v>
      </c>
      <c r="B353" s="11" t="s">
        <v>498</v>
      </c>
      <c r="C353" s="24"/>
      <c r="D353" s="24"/>
      <c r="E353" s="23"/>
    </row>
    <row r="354" spans="1:5" ht="19.649999999999999" customHeight="1">
      <c r="A354" s="22">
        <v>2040605</v>
      </c>
      <c r="B354" s="11" t="s">
        <v>499</v>
      </c>
      <c r="C354" s="24">
        <f t="shared" ref="C354:C361" si="34">+D354+E354</f>
        <v>46</v>
      </c>
      <c r="D354" s="24">
        <v>46</v>
      </c>
      <c r="E354" s="23"/>
    </row>
    <row r="355" spans="1:5" ht="19.649999999999999" customHeight="1">
      <c r="A355" s="22">
        <v>2040606</v>
      </c>
      <c r="B355" s="11" t="s">
        <v>500</v>
      </c>
      <c r="C355" s="24"/>
      <c r="D355" s="24"/>
      <c r="E355" s="23"/>
    </row>
    <row r="356" spans="1:5" ht="19.649999999999999" customHeight="1">
      <c r="A356" s="22">
        <v>2040607</v>
      </c>
      <c r="B356" s="11" t="s">
        <v>501</v>
      </c>
      <c r="C356" s="24">
        <f t="shared" si="34"/>
        <v>33</v>
      </c>
      <c r="D356" s="24">
        <v>33</v>
      </c>
      <c r="E356" s="23"/>
    </row>
    <row r="357" spans="1:5" ht="19.649999999999999" customHeight="1">
      <c r="A357" s="22">
        <v>2040608</v>
      </c>
      <c r="B357" s="11" t="s">
        <v>502</v>
      </c>
      <c r="C357" s="24"/>
      <c r="D357" s="24"/>
      <c r="E357" s="23"/>
    </row>
    <row r="358" spans="1:5" ht="19.649999999999999" customHeight="1">
      <c r="A358" s="22">
        <v>2040609</v>
      </c>
      <c r="B358" s="11" t="s">
        <v>503</v>
      </c>
      <c r="C358" s="24"/>
      <c r="D358" s="24"/>
      <c r="E358" s="23"/>
    </row>
    <row r="359" spans="1:5" ht="19.649999999999999" customHeight="1">
      <c r="A359" s="22">
        <v>2040610</v>
      </c>
      <c r="B359" s="11" t="s">
        <v>504</v>
      </c>
      <c r="C359" s="24">
        <f t="shared" si="34"/>
        <v>9</v>
      </c>
      <c r="D359" s="24">
        <v>9</v>
      </c>
      <c r="E359" s="23"/>
    </row>
    <row r="360" spans="1:5" ht="19.649999999999999" customHeight="1">
      <c r="A360" s="22">
        <v>2040611</v>
      </c>
      <c r="B360" s="11" t="s">
        <v>505</v>
      </c>
      <c r="C360" s="24">
        <f t="shared" si="34"/>
        <v>2</v>
      </c>
      <c r="D360" s="24">
        <v>2</v>
      </c>
      <c r="E360" s="23"/>
    </row>
    <row r="361" spans="1:5" ht="19.649999999999999" customHeight="1">
      <c r="A361" s="22">
        <v>2040612</v>
      </c>
      <c r="B361" s="11" t="s">
        <v>506</v>
      </c>
      <c r="C361" s="24">
        <f t="shared" si="34"/>
        <v>180</v>
      </c>
      <c r="D361" s="24">
        <v>180</v>
      </c>
      <c r="E361" s="23"/>
    </row>
    <row r="362" spans="1:5" ht="19.649999999999999" customHeight="1">
      <c r="A362" s="22">
        <v>2040613</v>
      </c>
      <c r="B362" s="11" t="s">
        <v>329</v>
      </c>
      <c r="C362" s="24"/>
      <c r="D362" s="24"/>
      <c r="E362" s="23"/>
    </row>
    <row r="363" spans="1:5" ht="19.649999999999999" customHeight="1">
      <c r="A363" s="22">
        <v>2040650</v>
      </c>
      <c r="B363" s="11" t="s">
        <v>296</v>
      </c>
      <c r="C363" s="24"/>
      <c r="D363" s="24"/>
      <c r="E363" s="23"/>
    </row>
    <row r="364" spans="1:5" ht="19.649999999999999" customHeight="1">
      <c r="A364" s="22">
        <v>2040699</v>
      </c>
      <c r="B364" s="11" t="s">
        <v>507</v>
      </c>
      <c r="C364" s="24"/>
      <c r="D364" s="24"/>
      <c r="E364" s="23"/>
    </row>
    <row r="365" spans="1:5" ht="19.649999999999999" customHeight="1">
      <c r="A365" s="22">
        <v>20407</v>
      </c>
      <c r="B365" s="8" t="s">
        <v>508</v>
      </c>
      <c r="C365" s="24"/>
      <c r="D365" s="24"/>
      <c r="E365" s="23"/>
    </row>
    <row r="366" spans="1:5" ht="19.649999999999999" customHeight="1">
      <c r="A366" s="22">
        <v>2040701</v>
      </c>
      <c r="B366" s="11" t="s">
        <v>286</v>
      </c>
      <c r="C366" s="24"/>
      <c r="D366" s="24"/>
      <c r="E366" s="23"/>
    </row>
    <row r="367" spans="1:5" ht="19.649999999999999" customHeight="1">
      <c r="A367" s="22">
        <v>2040702</v>
      </c>
      <c r="B367" s="11" t="s">
        <v>287</v>
      </c>
      <c r="C367" s="24"/>
      <c r="D367" s="24"/>
      <c r="E367" s="23"/>
    </row>
    <row r="368" spans="1:5" ht="19.649999999999999" customHeight="1">
      <c r="A368" s="22">
        <v>2040703</v>
      </c>
      <c r="B368" s="11" t="s">
        <v>288</v>
      </c>
      <c r="C368" s="24"/>
      <c r="D368" s="24"/>
      <c r="E368" s="23"/>
    </row>
    <row r="369" spans="1:5" ht="19.649999999999999" customHeight="1">
      <c r="A369" s="22">
        <v>2040704</v>
      </c>
      <c r="B369" s="11" t="s">
        <v>509</v>
      </c>
      <c r="C369" s="24"/>
      <c r="D369" s="24"/>
      <c r="E369" s="23"/>
    </row>
    <row r="370" spans="1:5" ht="19.649999999999999" customHeight="1">
      <c r="A370" s="22">
        <v>2040705</v>
      </c>
      <c r="B370" s="11" t="s">
        <v>510</v>
      </c>
      <c r="C370" s="24"/>
      <c r="D370" s="24"/>
      <c r="E370" s="23"/>
    </row>
    <row r="371" spans="1:5" ht="19.649999999999999" customHeight="1">
      <c r="A371" s="22">
        <v>2040706</v>
      </c>
      <c r="B371" s="11" t="s">
        <v>511</v>
      </c>
      <c r="C371" s="24"/>
      <c r="D371" s="24"/>
      <c r="E371" s="23"/>
    </row>
    <row r="372" spans="1:5" ht="19.649999999999999" customHeight="1">
      <c r="A372" s="22">
        <v>2040707</v>
      </c>
      <c r="B372" s="11" t="s">
        <v>329</v>
      </c>
      <c r="C372" s="24"/>
      <c r="D372" s="24"/>
      <c r="E372" s="23"/>
    </row>
    <row r="373" spans="1:5" ht="19.649999999999999" customHeight="1">
      <c r="A373" s="22">
        <v>2040750</v>
      </c>
      <c r="B373" s="11" t="s">
        <v>296</v>
      </c>
      <c r="C373" s="24"/>
      <c r="D373" s="24"/>
      <c r="E373" s="23"/>
    </row>
    <row r="374" spans="1:5" ht="19.649999999999999" customHeight="1">
      <c r="A374" s="22">
        <v>2040799</v>
      </c>
      <c r="B374" s="11" t="s">
        <v>512</v>
      </c>
      <c r="C374" s="24"/>
      <c r="D374" s="24"/>
      <c r="E374" s="23"/>
    </row>
    <row r="375" spans="1:5" ht="19.649999999999999" customHeight="1">
      <c r="A375" s="22">
        <v>20408</v>
      </c>
      <c r="B375" s="8" t="s">
        <v>513</v>
      </c>
      <c r="C375" s="24">
        <f t="shared" ref="C375:C377" si="35">+D375+E375</f>
        <v>4378</v>
      </c>
      <c r="D375" s="24">
        <v>3249</v>
      </c>
      <c r="E375" s="23">
        <v>1129</v>
      </c>
    </row>
    <row r="376" spans="1:5" ht="19.649999999999999" customHeight="1">
      <c r="A376" s="22">
        <v>2040801</v>
      </c>
      <c r="B376" s="11" t="s">
        <v>286</v>
      </c>
      <c r="C376" s="24">
        <f t="shared" si="35"/>
        <v>1058</v>
      </c>
      <c r="D376" s="24">
        <v>1058</v>
      </c>
      <c r="E376" s="23"/>
    </row>
    <row r="377" spans="1:5" ht="19.649999999999999" customHeight="1">
      <c r="A377" s="22">
        <v>2040802</v>
      </c>
      <c r="B377" s="11" t="s">
        <v>287</v>
      </c>
      <c r="C377" s="24">
        <f t="shared" si="35"/>
        <v>15</v>
      </c>
      <c r="D377" s="24">
        <v>15</v>
      </c>
      <c r="E377" s="23"/>
    </row>
    <row r="378" spans="1:5" ht="19.649999999999999" customHeight="1">
      <c r="A378" s="22">
        <v>2040803</v>
      </c>
      <c r="B378" s="11" t="s">
        <v>288</v>
      </c>
      <c r="C378" s="24"/>
      <c r="D378" s="24"/>
      <c r="E378" s="23"/>
    </row>
    <row r="379" spans="1:5" ht="19.649999999999999" customHeight="1">
      <c r="A379" s="22">
        <v>2040804</v>
      </c>
      <c r="B379" s="11" t="s">
        <v>514</v>
      </c>
      <c r="C379" s="24">
        <f t="shared" ref="C379:C381" si="36">+D379+E379</f>
        <v>180</v>
      </c>
      <c r="D379" s="24">
        <v>180</v>
      </c>
      <c r="E379" s="23"/>
    </row>
    <row r="380" spans="1:5" ht="19.649999999999999" customHeight="1">
      <c r="A380" s="22">
        <v>2040805</v>
      </c>
      <c r="B380" s="11" t="s">
        <v>515</v>
      </c>
      <c r="C380" s="24">
        <f t="shared" si="36"/>
        <v>2701</v>
      </c>
      <c r="D380" s="24">
        <v>1657</v>
      </c>
      <c r="E380" s="23">
        <v>1044</v>
      </c>
    </row>
    <row r="381" spans="1:5" ht="19.649999999999999" customHeight="1">
      <c r="A381" s="22">
        <v>2040806</v>
      </c>
      <c r="B381" s="11" t="s">
        <v>516</v>
      </c>
      <c r="C381" s="24">
        <f t="shared" si="36"/>
        <v>141</v>
      </c>
      <c r="D381" s="24">
        <v>56</v>
      </c>
      <c r="E381" s="23">
        <v>85</v>
      </c>
    </row>
    <row r="382" spans="1:5" ht="19.649999999999999" customHeight="1">
      <c r="A382" s="22">
        <v>2040807</v>
      </c>
      <c r="B382" s="11" t="s">
        <v>329</v>
      </c>
      <c r="C382" s="24"/>
      <c r="D382" s="24"/>
      <c r="E382" s="23"/>
    </row>
    <row r="383" spans="1:5" ht="19.649999999999999" customHeight="1">
      <c r="A383" s="22">
        <v>2040850</v>
      </c>
      <c r="B383" s="11" t="s">
        <v>296</v>
      </c>
      <c r="C383" s="24"/>
      <c r="D383" s="24"/>
      <c r="E383" s="23"/>
    </row>
    <row r="384" spans="1:5" ht="19.649999999999999" customHeight="1">
      <c r="A384" s="22">
        <v>2040899</v>
      </c>
      <c r="B384" s="11" t="s">
        <v>517</v>
      </c>
      <c r="C384" s="24">
        <f t="shared" ref="C384:C387" si="37">+D384+E384</f>
        <v>283</v>
      </c>
      <c r="D384" s="24">
        <v>283</v>
      </c>
      <c r="E384" s="23"/>
    </row>
    <row r="385" spans="1:5" ht="19.649999999999999" customHeight="1">
      <c r="A385" s="22">
        <v>20409</v>
      </c>
      <c r="B385" s="8" t="s">
        <v>518</v>
      </c>
      <c r="C385" s="24">
        <f t="shared" si="37"/>
        <v>266</v>
      </c>
      <c r="D385" s="24">
        <v>266</v>
      </c>
      <c r="E385" s="23"/>
    </row>
    <row r="386" spans="1:5" ht="19.649999999999999" customHeight="1">
      <c r="A386" s="22">
        <v>2040901</v>
      </c>
      <c r="B386" s="11" t="s">
        <v>286</v>
      </c>
      <c r="C386" s="24">
        <f t="shared" si="37"/>
        <v>16</v>
      </c>
      <c r="D386" s="24">
        <v>16</v>
      </c>
      <c r="E386" s="23"/>
    </row>
    <row r="387" spans="1:5" ht="19.649999999999999" customHeight="1">
      <c r="A387" s="22">
        <v>2040902</v>
      </c>
      <c r="B387" s="11" t="s">
        <v>287</v>
      </c>
      <c r="C387" s="24">
        <f t="shared" si="37"/>
        <v>250</v>
      </c>
      <c r="D387" s="24">
        <v>250</v>
      </c>
      <c r="E387" s="23"/>
    </row>
    <row r="388" spans="1:5" ht="19.649999999999999" customHeight="1">
      <c r="A388" s="22">
        <v>2040903</v>
      </c>
      <c r="B388" s="11" t="s">
        <v>288</v>
      </c>
      <c r="C388" s="24"/>
      <c r="D388" s="24"/>
      <c r="E388" s="23"/>
    </row>
    <row r="389" spans="1:5" ht="19.649999999999999" customHeight="1">
      <c r="A389" s="22">
        <v>2040904</v>
      </c>
      <c r="B389" s="11" t="s">
        <v>519</v>
      </c>
      <c r="C389" s="24"/>
      <c r="D389" s="24"/>
      <c r="E389" s="23"/>
    </row>
    <row r="390" spans="1:5" ht="19.649999999999999" customHeight="1">
      <c r="A390" s="22">
        <v>2040905</v>
      </c>
      <c r="B390" s="11" t="s">
        <v>520</v>
      </c>
      <c r="C390" s="24"/>
      <c r="D390" s="24"/>
      <c r="E390" s="23"/>
    </row>
    <row r="391" spans="1:5" ht="19.649999999999999" customHeight="1">
      <c r="A391" s="22">
        <v>2040950</v>
      </c>
      <c r="B391" s="11" t="s">
        <v>296</v>
      </c>
      <c r="C391" s="24"/>
      <c r="D391" s="24"/>
      <c r="E391" s="23"/>
    </row>
    <row r="392" spans="1:5" ht="19.649999999999999" customHeight="1">
      <c r="A392" s="22">
        <v>2040999</v>
      </c>
      <c r="B392" s="11" t="s">
        <v>521</v>
      </c>
      <c r="C392" s="24"/>
      <c r="D392" s="24"/>
      <c r="E392" s="23"/>
    </row>
    <row r="393" spans="1:5" ht="19.649999999999999" customHeight="1">
      <c r="A393" s="22">
        <v>20410</v>
      </c>
      <c r="B393" s="8" t="s">
        <v>522</v>
      </c>
      <c r="C393" s="24"/>
      <c r="D393" s="24"/>
      <c r="E393" s="23"/>
    </row>
    <row r="394" spans="1:5" ht="19.649999999999999" customHeight="1">
      <c r="A394" s="22">
        <v>2041001</v>
      </c>
      <c r="B394" s="11" t="s">
        <v>286</v>
      </c>
      <c r="C394" s="24"/>
      <c r="D394" s="24"/>
      <c r="E394" s="23"/>
    </row>
    <row r="395" spans="1:5" ht="19.649999999999999" customHeight="1">
      <c r="A395" s="22">
        <v>2041002</v>
      </c>
      <c r="B395" s="11" t="s">
        <v>287</v>
      </c>
      <c r="C395" s="24"/>
      <c r="D395" s="24"/>
      <c r="E395" s="23"/>
    </row>
    <row r="396" spans="1:5" ht="19.649999999999999" customHeight="1">
      <c r="A396" s="22">
        <v>2041006</v>
      </c>
      <c r="B396" s="11" t="s">
        <v>329</v>
      </c>
      <c r="C396" s="24"/>
      <c r="D396" s="24"/>
      <c r="E396" s="23"/>
    </row>
    <row r="397" spans="1:5" ht="19.649999999999999" customHeight="1">
      <c r="A397" s="22">
        <v>2041007</v>
      </c>
      <c r="B397" s="11" t="s">
        <v>523</v>
      </c>
      <c r="C397" s="24"/>
      <c r="D397" s="24"/>
      <c r="E397" s="23"/>
    </row>
    <row r="398" spans="1:5" ht="19.649999999999999" customHeight="1">
      <c r="A398" s="22">
        <v>2041099</v>
      </c>
      <c r="B398" s="11" t="s">
        <v>524</v>
      </c>
      <c r="C398" s="24"/>
      <c r="D398" s="24"/>
      <c r="E398" s="23"/>
    </row>
    <row r="399" spans="1:5" ht="19.649999999999999" customHeight="1">
      <c r="A399" s="22">
        <v>20499</v>
      </c>
      <c r="B399" s="8" t="s">
        <v>525</v>
      </c>
      <c r="C399" s="24">
        <f t="shared" ref="C399:C404" si="38">+D399+E399</f>
        <v>92</v>
      </c>
      <c r="D399" s="24">
        <v>92</v>
      </c>
      <c r="E399" s="23"/>
    </row>
    <row r="400" spans="1:5" ht="19.649999999999999" customHeight="1">
      <c r="A400" s="22">
        <v>2049901</v>
      </c>
      <c r="B400" s="11" t="s">
        <v>526</v>
      </c>
      <c r="C400" s="24">
        <f t="shared" si="38"/>
        <v>92</v>
      </c>
      <c r="D400" s="24">
        <v>92</v>
      </c>
      <c r="E400" s="23"/>
    </row>
    <row r="401" spans="1:5" ht="19.649999999999999" customHeight="1">
      <c r="A401" s="22">
        <v>205</v>
      </c>
      <c r="B401" s="8" t="s">
        <v>527</v>
      </c>
      <c r="C401" s="24">
        <f t="shared" si="38"/>
        <v>36235</v>
      </c>
      <c r="D401" s="24">
        <v>29185</v>
      </c>
      <c r="E401" s="23">
        <v>7050</v>
      </c>
    </row>
    <row r="402" spans="1:5" ht="19.649999999999999" customHeight="1">
      <c r="A402" s="22">
        <v>20501</v>
      </c>
      <c r="B402" s="8" t="s">
        <v>528</v>
      </c>
      <c r="C402" s="24">
        <f t="shared" si="38"/>
        <v>2350</v>
      </c>
      <c r="D402" s="24">
        <v>2350</v>
      </c>
      <c r="E402" s="23"/>
    </row>
    <row r="403" spans="1:5" ht="19.649999999999999" customHeight="1">
      <c r="A403" s="22">
        <v>2050101</v>
      </c>
      <c r="B403" s="11" t="s">
        <v>286</v>
      </c>
      <c r="C403" s="24">
        <f t="shared" si="38"/>
        <v>904</v>
      </c>
      <c r="D403" s="24">
        <v>904</v>
      </c>
      <c r="E403" s="23"/>
    </row>
    <row r="404" spans="1:5" ht="19.649999999999999" customHeight="1">
      <c r="A404" s="22">
        <v>2050102</v>
      </c>
      <c r="B404" s="11" t="s">
        <v>287</v>
      </c>
      <c r="C404" s="24">
        <f t="shared" si="38"/>
        <v>203</v>
      </c>
      <c r="D404" s="24">
        <v>203</v>
      </c>
      <c r="E404" s="23"/>
    </row>
    <row r="405" spans="1:5" ht="19.649999999999999" customHeight="1">
      <c r="A405" s="22">
        <v>2050103</v>
      </c>
      <c r="B405" s="11" t="s">
        <v>288</v>
      </c>
      <c r="C405" s="24"/>
      <c r="D405" s="24"/>
      <c r="E405" s="23"/>
    </row>
    <row r="406" spans="1:5" ht="19.649999999999999" customHeight="1">
      <c r="A406" s="22">
        <v>2050199</v>
      </c>
      <c r="B406" s="11" t="s">
        <v>529</v>
      </c>
      <c r="C406" s="24">
        <f t="shared" ref="C406:C408" si="39">+D406+E406</f>
        <v>1243</v>
      </c>
      <c r="D406" s="24">
        <v>1243</v>
      </c>
      <c r="E406" s="23"/>
    </row>
    <row r="407" spans="1:5" ht="19.649999999999999" customHeight="1">
      <c r="A407" s="22">
        <v>20502</v>
      </c>
      <c r="B407" s="8" t="s">
        <v>530</v>
      </c>
      <c r="C407" s="24">
        <f t="shared" si="39"/>
        <v>10936</v>
      </c>
      <c r="D407" s="24">
        <v>9032</v>
      </c>
      <c r="E407" s="23">
        <v>1904</v>
      </c>
    </row>
    <row r="408" spans="1:5" ht="19.649999999999999" customHeight="1">
      <c r="A408" s="22">
        <v>2050201</v>
      </c>
      <c r="B408" s="11" t="s">
        <v>531</v>
      </c>
      <c r="C408" s="24">
        <f t="shared" si="39"/>
        <v>618</v>
      </c>
      <c r="D408" s="24">
        <v>617</v>
      </c>
      <c r="E408" s="23">
        <v>1</v>
      </c>
    </row>
    <row r="409" spans="1:5" ht="19.649999999999999" customHeight="1">
      <c r="A409" s="22">
        <v>2050202</v>
      </c>
      <c r="B409" s="11" t="s">
        <v>532</v>
      </c>
      <c r="C409" s="24"/>
      <c r="D409" s="24"/>
      <c r="E409" s="23"/>
    </row>
    <row r="410" spans="1:5" ht="19.649999999999999" customHeight="1">
      <c r="A410" s="22">
        <v>2050203</v>
      </c>
      <c r="B410" s="11" t="s">
        <v>533</v>
      </c>
      <c r="C410" s="24">
        <f t="shared" ref="C410:C412" si="40">+D410+E410</f>
        <v>561</v>
      </c>
      <c r="D410" s="24">
        <v>200</v>
      </c>
      <c r="E410" s="23">
        <v>361</v>
      </c>
    </row>
    <row r="411" spans="1:5" ht="19.649999999999999" customHeight="1">
      <c r="A411" s="22">
        <v>2050204</v>
      </c>
      <c r="B411" s="11" t="s">
        <v>534</v>
      </c>
      <c r="C411" s="24">
        <f t="shared" si="40"/>
        <v>4015</v>
      </c>
      <c r="D411" s="24">
        <v>3932</v>
      </c>
      <c r="E411" s="23">
        <v>83</v>
      </c>
    </row>
    <row r="412" spans="1:5" ht="19.649999999999999" customHeight="1">
      <c r="A412" s="22">
        <v>2050205</v>
      </c>
      <c r="B412" s="11" t="s">
        <v>535</v>
      </c>
      <c r="C412" s="24">
        <f t="shared" si="40"/>
        <v>5052</v>
      </c>
      <c r="D412" s="24">
        <v>3593</v>
      </c>
      <c r="E412" s="23">
        <v>1459</v>
      </c>
    </row>
    <row r="413" spans="1:5" ht="19.649999999999999" customHeight="1">
      <c r="A413" s="22">
        <v>2050206</v>
      </c>
      <c r="B413" s="11" t="s">
        <v>536</v>
      </c>
      <c r="C413" s="24"/>
      <c r="D413" s="24"/>
      <c r="E413" s="23"/>
    </row>
    <row r="414" spans="1:5" ht="19.649999999999999" customHeight="1">
      <c r="A414" s="22">
        <v>2050207</v>
      </c>
      <c r="B414" s="11" t="s">
        <v>537</v>
      </c>
      <c r="C414" s="24"/>
      <c r="D414" s="24"/>
      <c r="E414" s="23"/>
    </row>
    <row r="415" spans="1:5" ht="19.649999999999999" customHeight="1">
      <c r="A415" s="22">
        <v>2050299</v>
      </c>
      <c r="B415" s="11" t="s">
        <v>538</v>
      </c>
      <c r="C415" s="24">
        <f t="shared" ref="C415:C422" si="41">+D415+E415</f>
        <v>690</v>
      </c>
      <c r="D415" s="24">
        <v>690</v>
      </c>
      <c r="E415" s="23"/>
    </row>
    <row r="416" spans="1:5" ht="19.649999999999999" customHeight="1">
      <c r="A416" s="22">
        <v>20503</v>
      </c>
      <c r="B416" s="8" t="s">
        <v>539</v>
      </c>
      <c r="C416" s="24">
        <f t="shared" si="41"/>
        <v>17369</v>
      </c>
      <c r="D416" s="24">
        <v>12353</v>
      </c>
      <c r="E416" s="23">
        <v>5016</v>
      </c>
    </row>
    <row r="417" spans="1:5" ht="19.649999999999999" customHeight="1">
      <c r="A417" s="22">
        <v>2050301</v>
      </c>
      <c r="B417" s="11" t="s">
        <v>540</v>
      </c>
      <c r="C417" s="24"/>
      <c r="D417" s="24"/>
      <c r="E417" s="23"/>
    </row>
    <row r="418" spans="1:5" ht="19.649999999999999" customHeight="1">
      <c r="A418" s="22">
        <v>2050302</v>
      </c>
      <c r="B418" s="11" t="s">
        <v>541</v>
      </c>
      <c r="C418" s="24">
        <f t="shared" si="41"/>
        <v>4454</v>
      </c>
      <c r="D418" s="24">
        <v>4152</v>
      </c>
      <c r="E418" s="23">
        <v>302</v>
      </c>
    </row>
    <row r="419" spans="1:5" ht="19.649999999999999" customHeight="1">
      <c r="A419" s="22">
        <v>2050303</v>
      </c>
      <c r="B419" s="11" t="s">
        <v>542</v>
      </c>
      <c r="C419" s="24">
        <f t="shared" si="41"/>
        <v>2313</v>
      </c>
      <c r="D419" s="24">
        <v>1783</v>
      </c>
      <c r="E419" s="23">
        <v>530</v>
      </c>
    </row>
    <row r="420" spans="1:5" ht="19.649999999999999" customHeight="1">
      <c r="A420" s="22">
        <v>2050305</v>
      </c>
      <c r="B420" s="11" t="s">
        <v>543</v>
      </c>
      <c r="C420" s="24">
        <f t="shared" si="41"/>
        <v>10532</v>
      </c>
      <c r="D420" s="24">
        <v>6348</v>
      </c>
      <c r="E420" s="23">
        <v>4184</v>
      </c>
    </row>
    <row r="421" spans="1:5" ht="19.649999999999999" customHeight="1">
      <c r="A421" s="22">
        <v>2050399</v>
      </c>
      <c r="B421" s="11" t="s">
        <v>544</v>
      </c>
      <c r="C421" s="24">
        <f t="shared" si="41"/>
        <v>70</v>
      </c>
      <c r="D421" s="24">
        <v>70</v>
      </c>
      <c r="E421" s="23"/>
    </row>
    <row r="422" spans="1:5" ht="19.649999999999999" customHeight="1">
      <c r="A422" s="22">
        <v>20504</v>
      </c>
      <c r="B422" s="8" t="s">
        <v>545</v>
      </c>
      <c r="C422" s="24">
        <f t="shared" si="41"/>
        <v>91</v>
      </c>
      <c r="D422" s="24">
        <v>89</v>
      </c>
      <c r="E422" s="23">
        <v>2</v>
      </c>
    </row>
    <row r="423" spans="1:5" ht="19.649999999999999" customHeight="1">
      <c r="A423" s="22">
        <v>2050401</v>
      </c>
      <c r="B423" s="11" t="s">
        <v>546</v>
      </c>
      <c r="C423" s="24"/>
      <c r="D423" s="24"/>
      <c r="E423" s="23"/>
    </row>
    <row r="424" spans="1:5" ht="19.649999999999999" customHeight="1">
      <c r="A424" s="22">
        <v>2050402</v>
      </c>
      <c r="B424" s="11" t="s">
        <v>547</v>
      </c>
      <c r="C424" s="24"/>
      <c r="D424" s="24"/>
      <c r="E424" s="23"/>
    </row>
    <row r="425" spans="1:5" ht="19.649999999999999" customHeight="1">
      <c r="A425" s="22">
        <v>2050403</v>
      </c>
      <c r="B425" s="11" t="s">
        <v>548</v>
      </c>
      <c r="C425" s="24"/>
      <c r="D425" s="24"/>
      <c r="E425" s="23"/>
    </row>
    <row r="426" spans="1:5" ht="19.649999999999999" customHeight="1">
      <c r="A426" s="22">
        <v>2050404</v>
      </c>
      <c r="B426" s="11" t="s">
        <v>549</v>
      </c>
      <c r="C426" s="24">
        <f t="shared" ref="C426:C429" si="42">+D426+E426</f>
        <v>91</v>
      </c>
      <c r="D426" s="24">
        <v>89</v>
      </c>
      <c r="E426" s="23">
        <v>2</v>
      </c>
    </row>
    <row r="427" spans="1:5" ht="19.649999999999999" customHeight="1">
      <c r="A427" s="22">
        <v>2050499</v>
      </c>
      <c r="B427" s="11" t="s">
        <v>550</v>
      </c>
      <c r="C427" s="24"/>
      <c r="D427" s="24"/>
      <c r="E427" s="23"/>
    </row>
    <row r="428" spans="1:5" ht="19.649999999999999" customHeight="1">
      <c r="A428" s="22">
        <v>20505</v>
      </c>
      <c r="B428" s="8" t="s">
        <v>551</v>
      </c>
      <c r="C428" s="24">
        <f t="shared" si="42"/>
        <v>1076</v>
      </c>
      <c r="D428" s="24">
        <v>1076</v>
      </c>
      <c r="E428" s="23"/>
    </row>
    <row r="429" spans="1:5" ht="19.649999999999999" customHeight="1">
      <c r="A429" s="22">
        <v>2050501</v>
      </c>
      <c r="B429" s="11" t="s">
        <v>552</v>
      </c>
      <c r="C429" s="24">
        <f t="shared" si="42"/>
        <v>1006</v>
      </c>
      <c r="D429" s="24">
        <v>1006</v>
      </c>
      <c r="E429" s="23"/>
    </row>
    <row r="430" spans="1:5" ht="19.649999999999999" customHeight="1">
      <c r="A430" s="22">
        <v>2050502</v>
      </c>
      <c r="B430" s="11" t="s">
        <v>553</v>
      </c>
      <c r="C430" s="24"/>
      <c r="D430" s="24"/>
      <c r="E430" s="23"/>
    </row>
    <row r="431" spans="1:5" ht="19.649999999999999" customHeight="1">
      <c r="A431" s="22">
        <v>2050599</v>
      </c>
      <c r="B431" s="11" t="s">
        <v>554</v>
      </c>
      <c r="C431" s="24">
        <f>+D431+E431</f>
        <v>70</v>
      </c>
      <c r="D431" s="24">
        <v>70</v>
      </c>
      <c r="E431" s="23"/>
    </row>
    <row r="432" spans="1:5" ht="19.649999999999999" customHeight="1">
      <c r="A432" s="22">
        <v>20506</v>
      </c>
      <c r="B432" s="8" t="s">
        <v>555</v>
      </c>
      <c r="C432" s="24"/>
      <c r="D432" s="24"/>
      <c r="E432" s="23"/>
    </row>
    <row r="433" spans="1:5" ht="19.649999999999999" customHeight="1">
      <c r="A433" s="22">
        <v>2050601</v>
      </c>
      <c r="B433" s="11" t="s">
        <v>556</v>
      </c>
      <c r="C433" s="24"/>
      <c r="D433" s="24"/>
      <c r="E433" s="23"/>
    </row>
    <row r="434" spans="1:5" ht="19.649999999999999" customHeight="1">
      <c r="A434" s="22">
        <v>2050602</v>
      </c>
      <c r="B434" s="11" t="s">
        <v>557</v>
      </c>
      <c r="C434" s="24"/>
      <c r="D434" s="24"/>
      <c r="E434" s="23"/>
    </row>
    <row r="435" spans="1:5" ht="19.649999999999999" customHeight="1">
      <c r="A435" s="22">
        <v>2050699</v>
      </c>
      <c r="B435" s="11" t="s">
        <v>558</v>
      </c>
      <c r="C435" s="24"/>
      <c r="D435" s="24"/>
      <c r="E435" s="23"/>
    </row>
    <row r="436" spans="1:5" ht="19.649999999999999" customHeight="1">
      <c r="A436" s="22">
        <v>20507</v>
      </c>
      <c r="B436" s="8" t="s">
        <v>559</v>
      </c>
      <c r="C436" s="24">
        <f t="shared" ref="C436:C440" si="43">+D436+E436</f>
        <v>1021</v>
      </c>
      <c r="D436" s="24">
        <v>893</v>
      </c>
      <c r="E436" s="23">
        <v>128</v>
      </c>
    </row>
    <row r="437" spans="1:5" ht="19.649999999999999" customHeight="1">
      <c r="A437" s="22">
        <v>2050701</v>
      </c>
      <c r="B437" s="11" t="s">
        <v>560</v>
      </c>
      <c r="C437" s="24">
        <f t="shared" si="43"/>
        <v>1021</v>
      </c>
      <c r="D437" s="24">
        <v>893</v>
      </c>
      <c r="E437" s="23">
        <v>128</v>
      </c>
    </row>
    <row r="438" spans="1:5" ht="19.649999999999999" customHeight="1">
      <c r="A438" s="22">
        <v>2050702</v>
      </c>
      <c r="B438" s="11" t="s">
        <v>561</v>
      </c>
      <c r="C438" s="24"/>
      <c r="D438" s="24"/>
      <c r="E438" s="23"/>
    </row>
    <row r="439" spans="1:5" ht="19.649999999999999" customHeight="1">
      <c r="A439" s="22">
        <v>2050799</v>
      </c>
      <c r="B439" s="11" t="s">
        <v>562</v>
      </c>
      <c r="C439" s="24"/>
      <c r="D439" s="24"/>
      <c r="E439" s="23"/>
    </row>
    <row r="440" spans="1:5" ht="19.649999999999999" customHeight="1">
      <c r="A440" s="22">
        <v>20508</v>
      </c>
      <c r="B440" s="8" t="s">
        <v>563</v>
      </c>
      <c r="C440" s="24">
        <f t="shared" si="43"/>
        <v>1791</v>
      </c>
      <c r="D440" s="24">
        <v>1791</v>
      </c>
      <c r="E440" s="23"/>
    </row>
    <row r="441" spans="1:5" ht="19.649999999999999" customHeight="1">
      <c r="A441" s="22">
        <v>2050801</v>
      </c>
      <c r="B441" s="11" t="s">
        <v>564</v>
      </c>
      <c r="C441" s="24"/>
      <c r="D441" s="24"/>
      <c r="E441" s="23"/>
    </row>
    <row r="442" spans="1:5" ht="19.649999999999999" customHeight="1">
      <c r="A442" s="22">
        <v>2050802</v>
      </c>
      <c r="B442" s="11" t="s">
        <v>565</v>
      </c>
      <c r="C442" s="24">
        <f>+D442+E442</f>
        <v>1791</v>
      </c>
      <c r="D442" s="24">
        <v>1791</v>
      </c>
      <c r="E442" s="23"/>
    </row>
    <row r="443" spans="1:5" ht="19.649999999999999" customHeight="1">
      <c r="A443" s="22">
        <v>2050803</v>
      </c>
      <c r="B443" s="11" t="s">
        <v>566</v>
      </c>
      <c r="C443" s="24"/>
      <c r="D443" s="24"/>
      <c r="E443" s="23"/>
    </row>
    <row r="444" spans="1:5" ht="19.649999999999999" customHeight="1">
      <c r="A444" s="22">
        <v>2050804</v>
      </c>
      <c r="B444" s="11" t="s">
        <v>567</v>
      </c>
      <c r="C444" s="24"/>
      <c r="D444" s="24"/>
      <c r="E444" s="23"/>
    </row>
    <row r="445" spans="1:5" ht="19.649999999999999" customHeight="1">
      <c r="A445" s="22">
        <v>2050899</v>
      </c>
      <c r="B445" s="11" t="s">
        <v>568</v>
      </c>
      <c r="C445" s="24"/>
      <c r="D445" s="24"/>
      <c r="E445" s="23"/>
    </row>
    <row r="446" spans="1:5" ht="19.649999999999999" customHeight="1">
      <c r="A446" s="22">
        <v>20509</v>
      </c>
      <c r="B446" s="8" t="s">
        <v>569</v>
      </c>
      <c r="C446" s="24"/>
      <c r="D446" s="24"/>
      <c r="E446" s="23"/>
    </row>
    <row r="447" spans="1:5" ht="19.649999999999999" customHeight="1">
      <c r="A447" s="22">
        <v>2050901</v>
      </c>
      <c r="B447" s="11" t="s">
        <v>570</v>
      </c>
      <c r="C447" s="24"/>
      <c r="D447" s="24"/>
      <c r="E447" s="23"/>
    </row>
    <row r="448" spans="1:5" ht="19.649999999999999" customHeight="1">
      <c r="A448" s="22">
        <v>2050902</v>
      </c>
      <c r="B448" s="11" t="s">
        <v>571</v>
      </c>
      <c r="C448" s="24"/>
      <c r="D448" s="24"/>
      <c r="E448" s="23"/>
    </row>
    <row r="449" spans="1:5" ht="19.649999999999999" customHeight="1">
      <c r="A449" s="22">
        <v>2050903</v>
      </c>
      <c r="B449" s="11" t="s">
        <v>572</v>
      </c>
      <c r="C449" s="24"/>
      <c r="D449" s="24"/>
      <c r="E449" s="23"/>
    </row>
    <row r="450" spans="1:5" ht="19.649999999999999" customHeight="1">
      <c r="A450" s="22">
        <v>2050904</v>
      </c>
      <c r="B450" s="11" t="s">
        <v>573</v>
      </c>
      <c r="C450" s="24"/>
      <c r="D450" s="24"/>
      <c r="E450" s="23"/>
    </row>
    <row r="451" spans="1:5" ht="19.649999999999999" customHeight="1">
      <c r="A451" s="22">
        <v>2050905</v>
      </c>
      <c r="B451" s="11" t="s">
        <v>574</v>
      </c>
      <c r="C451" s="24"/>
      <c r="D451" s="24"/>
      <c r="E451" s="23"/>
    </row>
    <row r="452" spans="1:5" ht="19.649999999999999" customHeight="1">
      <c r="A452" s="22">
        <v>2050999</v>
      </c>
      <c r="B452" s="11" t="s">
        <v>575</v>
      </c>
      <c r="C452" s="24"/>
      <c r="D452" s="24"/>
      <c r="E452" s="23"/>
    </row>
    <row r="453" spans="1:5" ht="19.649999999999999" customHeight="1">
      <c r="A453" s="22">
        <v>20599</v>
      </c>
      <c r="B453" s="8" t="s">
        <v>576</v>
      </c>
      <c r="C453" s="24">
        <f t="shared" ref="C453:C462" si="44">+D453+E453</f>
        <v>1601</v>
      </c>
      <c r="D453" s="24">
        <v>1601</v>
      </c>
      <c r="E453" s="23"/>
    </row>
    <row r="454" spans="1:5" ht="19.649999999999999" customHeight="1">
      <c r="A454" s="22">
        <v>2059999</v>
      </c>
      <c r="B454" s="11" t="s">
        <v>577</v>
      </c>
      <c r="C454" s="24">
        <f t="shared" si="44"/>
        <v>1601</v>
      </c>
      <c r="D454" s="24">
        <v>1601</v>
      </c>
      <c r="E454" s="23"/>
    </row>
    <row r="455" spans="1:5" ht="19.649999999999999" customHeight="1">
      <c r="A455" s="22">
        <v>206</v>
      </c>
      <c r="B455" s="8" t="s">
        <v>578</v>
      </c>
      <c r="C455" s="24">
        <f t="shared" si="44"/>
        <v>4712</v>
      </c>
      <c r="D455" s="24">
        <v>4425</v>
      </c>
      <c r="E455" s="23">
        <v>287</v>
      </c>
    </row>
    <row r="456" spans="1:5" ht="19.649999999999999" customHeight="1">
      <c r="A456" s="22">
        <v>20601</v>
      </c>
      <c r="B456" s="8" t="s">
        <v>579</v>
      </c>
      <c r="C456" s="24">
        <f t="shared" si="44"/>
        <v>745</v>
      </c>
      <c r="D456" s="24">
        <v>745</v>
      </c>
      <c r="E456" s="23"/>
    </row>
    <row r="457" spans="1:5" ht="19.649999999999999" customHeight="1">
      <c r="A457" s="22">
        <v>2060101</v>
      </c>
      <c r="B457" s="11" t="s">
        <v>286</v>
      </c>
      <c r="C457" s="24">
        <f t="shared" si="44"/>
        <v>423</v>
      </c>
      <c r="D457" s="24">
        <v>423</v>
      </c>
      <c r="E457" s="23"/>
    </row>
    <row r="458" spans="1:5" ht="19.649999999999999" customHeight="1">
      <c r="A458" s="22">
        <v>2060102</v>
      </c>
      <c r="B458" s="11" t="s">
        <v>287</v>
      </c>
      <c r="C458" s="24">
        <f t="shared" si="44"/>
        <v>78</v>
      </c>
      <c r="D458" s="24">
        <v>78</v>
      </c>
      <c r="E458" s="23"/>
    </row>
    <row r="459" spans="1:5" ht="19.649999999999999" customHeight="1">
      <c r="A459" s="22">
        <v>2060103</v>
      </c>
      <c r="B459" s="11" t="s">
        <v>288</v>
      </c>
      <c r="C459" s="24">
        <f t="shared" si="44"/>
        <v>210</v>
      </c>
      <c r="D459" s="24">
        <v>210</v>
      </c>
      <c r="E459" s="23"/>
    </row>
    <row r="460" spans="1:5" ht="19.649999999999999" customHeight="1">
      <c r="A460" s="22">
        <v>2060199</v>
      </c>
      <c r="B460" s="11" t="s">
        <v>580</v>
      </c>
      <c r="C460" s="24">
        <f t="shared" si="44"/>
        <v>33</v>
      </c>
      <c r="D460" s="24">
        <v>33</v>
      </c>
      <c r="E460" s="23"/>
    </row>
    <row r="461" spans="1:5" ht="19.649999999999999" customHeight="1">
      <c r="A461" s="22">
        <v>20602</v>
      </c>
      <c r="B461" s="8" t="s">
        <v>581</v>
      </c>
      <c r="C461" s="24">
        <f t="shared" si="44"/>
        <v>444</v>
      </c>
      <c r="D461" s="24">
        <v>419</v>
      </c>
      <c r="E461" s="23">
        <v>25</v>
      </c>
    </row>
    <row r="462" spans="1:5" ht="19.649999999999999" customHeight="1">
      <c r="A462" s="22">
        <v>2060201</v>
      </c>
      <c r="B462" s="11" t="s">
        <v>582</v>
      </c>
      <c r="C462" s="24">
        <f t="shared" si="44"/>
        <v>362</v>
      </c>
      <c r="D462" s="24">
        <v>337</v>
      </c>
      <c r="E462" s="23">
        <v>25</v>
      </c>
    </row>
    <row r="463" spans="1:5" ht="19.649999999999999" customHeight="1">
      <c r="A463" s="22">
        <v>2060202</v>
      </c>
      <c r="B463" s="11" t="s">
        <v>583</v>
      </c>
      <c r="C463" s="24"/>
      <c r="D463" s="24"/>
      <c r="E463" s="23"/>
    </row>
    <row r="464" spans="1:5" ht="19.649999999999999" customHeight="1">
      <c r="A464" s="22">
        <v>2060203</v>
      </c>
      <c r="B464" s="11" t="s">
        <v>584</v>
      </c>
      <c r="C464" s="24">
        <f>+D464+E464</f>
        <v>18</v>
      </c>
      <c r="D464" s="24">
        <v>18</v>
      </c>
      <c r="E464" s="23"/>
    </row>
    <row r="465" spans="1:5" ht="19.649999999999999" customHeight="1">
      <c r="A465" s="22">
        <v>2060204</v>
      </c>
      <c r="B465" s="11" t="s">
        <v>585</v>
      </c>
      <c r="C465" s="24"/>
      <c r="D465" s="24"/>
      <c r="E465" s="23"/>
    </row>
    <row r="466" spans="1:5" ht="19.649999999999999" customHeight="1">
      <c r="A466" s="22">
        <v>2060205</v>
      </c>
      <c r="B466" s="11" t="s">
        <v>586</v>
      </c>
      <c r="C466" s="24"/>
      <c r="D466" s="24"/>
      <c r="E466" s="23"/>
    </row>
    <row r="467" spans="1:5" ht="19.649999999999999" customHeight="1">
      <c r="A467" s="22">
        <v>2060206</v>
      </c>
      <c r="B467" s="11" t="s">
        <v>587</v>
      </c>
      <c r="C467" s="24"/>
      <c r="D467" s="24"/>
      <c r="E467" s="23"/>
    </row>
    <row r="468" spans="1:5" ht="19.649999999999999" customHeight="1">
      <c r="A468" s="22">
        <v>2060207</v>
      </c>
      <c r="B468" s="11" t="s">
        <v>588</v>
      </c>
      <c r="C468" s="24"/>
      <c r="D468" s="24"/>
      <c r="E468" s="23"/>
    </row>
    <row r="469" spans="1:5" ht="19.649999999999999" customHeight="1">
      <c r="A469" s="22">
        <v>2060299</v>
      </c>
      <c r="B469" s="11" t="s">
        <v>589</v>
      </c>
      <c r="C469" s="24">
        <f t="shared" ref="C469:C472" si="45">+D469+E469</f>
        <v>65</v>
      </c>
      <c r="D469" s="24">
        <v>65</v>
      </c>
      <c r="E469" s="23"/>
    </row>
    <row r="470" spans="1:5" ht="19.649999999999999" customHeight="1">
      <c r="A470" s="22">
        <v>20603</v>
      </c>
      <c r="B470" s="8" t="s">
        <v>590</v>
      </c>
      <c r="C470" s="24">
        <f t="shared" si="45"/>
        <v>66</v>
      </c>
      <c r="D470" s="24">
        <v>66</v>
      </c>
      <c r="E470" s="23"/>
    </row>
    <row r="471" spans="1:5" ht="19.649999999999999" customHeight="1">
      <c r="A471" s="22">
        <v>2060301</v>
      </c>
      <c r="B471" s="11" t="s">
        <v>582</v>
      </c>
      <c r="C471" s="24"/>
      <c r="D471" s="24"/>
      <c r="E471" s="23"/>
    </row>
    <row r="472" spans="1:5" ht="19.649999999999999" customHeight="1">
      <c r="A472" s="22">
        <v>2060302</v>
      </c>
      <c r="B472" s="11" t="s">
        <v>591</v>
      </c>
      <c r="C472" s="24">
        <f t="shared" si="45"/>
        <v>18</v>
      </c>
      <c r="D472" s="24">
        <v>18</v>
      </c>
      <c r="E472" s="23"/>
    </row>
    <row r="473" spans="1:5" ht="19.649999999999999" customHeight="1">
      <c r="A473" s="22">
        <v>2060303</v>
      </c>
      <c r="B473" s="11" t="s">
        <v>592</v>
      </c>
      <c r="C473" s="24"/>
      <c r="D473" s="24"/>
      <c r="E473" s="23"/>
    </row>
    <row r="474" spans="1:5" ht="19.649999999999999" customHeight="1">
      <c r="A474" s="22">
        <v>2060304</v>
      </c>
      <c r="B474" s="11" t="s">
        <v>593</v>
      </c>
      <c r="C474" s="24"/>
      <c r="D474" s="24"/>
      <c r="E474" s="23"/>
    </row>
    <row r="475" spans="1:5" ht="19.649999999999999" customHeight="1">
      <c r="A475" s="22">
        <v>2060399</v>
      </c>
      <c r="B475" s="11" t="s">
        <v>594</v>
      </c>
      <c r="C475" s="24">
        <f t="shared" ref="C475:C481" si="46">+D475+E475</f>
        <v>48</v>
      </c>
      <c r="D475" s="24">
        <v>48</v>
      </c>
      <c r="E475" s="23"/>
    </row>
    <row r="476" spans="1:5" ht="19.649999999999999" customHeight="1">
      <c r="A476" s="22">
        <v>20604</v>
      </c>
      <c r="B476" s="8" t="s">
        <v>595</v>
      </c>
      <c r="C476" s="24">
        <f t="shared" si="46"/>
        <v>249</v>
      </c>
      <c r="D476" s="24">
        <v>107</v>
      </c>
      <c r="E476" s="23">
        <v>142</v>
      </c>
    </row>
    <row r="477" spans="1:5" ht="19.649999999999999" customHeight="1">
      <c r="A477" s="22">
        <v>2060401</v>
      </c>
      <c r="B477" s="11" t="s">
        <v>582</v>
      </c>
      <c r="C477" s="24"/>
      <c r="D477" s="24"/>
      <c r="E477" s="23"/>
    </row>
    <row r="478" spans="1:5" ht="19.649999999999999" customHeight="1">
      <c r="A478" s="22">
        <v>2060404</v>
      </c>
      <c r="B478" s="11" t="s">
        <v>596</v>
      </c>
      <c r="C478" s="24">
        <f t="shared" si="46"/>
        <v>66</v>
      </c>
      <c r="D478" s="24">
        <v>66</v>
      </c>
      <c r="E478" s="23"/>
    </row>
    <row r="479" spans="1:5" ht="19.649999999999999" customHeight="1">
      <c r="A479" s="22">
        <v>2060499</v>
      </c>
      <c r="B479" s="11" t="s">
        <v>597</v>
      </c>
      <c r="C479" s="24">
        <f t="shared" si="46"/>
        <v>183</v>
      </c>
      <c r="D479" s="24">
        <v>41</v>
      </c>
      <c r="E479" s="23">
        <v>142</v>
      </c>
    </row>
    <row r="480" spans="1:5" ht="19.649999999999999" customHeight="1">
      <c r="A480" s="22">
        <v>20605</v>
      </c>
      <c r="B480" s="8" t="s">
        <v>598</v>
      </c>
      <c r="C480" s="24">
        <f t="shared" si="46"/>
        <v>2308</v>
      </c>
      <c r="D480" s="24">
        <v>2233</v>
      </c>
      <c r="E480" s="23">
        <v>75</v>
      </c>
    </row>
    <row r="481" spans="1:5" ht="19.649999999999999" customHeight="1">
      <c r="A481" s="22">
        <v>2060501</v>
      </c>
      <c r="B481" s="11" t="s">
        <v>582</v>
      </c>
      <c r="C481" s="24">
        <f t="shared" si="46"/>
        <v>2</v>
      </c>
      <c r="D481" s="24">
        <v>2</v>
      </c>
      <c r="E481" s="23"/>
    </row>
    <row r="482" spans="1:5" ht="19.649999999999999" customHeight="1">
      <c r="A482" s="22">
        <v>2060502</v>
      </c>
      <c r="B482" s="11" t="s">
        <v>599</v>
      </c>
      <c r="C482" s="24"/>
      <c r="D482" s="24"/>
      <c r="E482" s="23"/>
    </row>
    <row r="483" spans="1:5" ht="19.649999999999999" customHeight="1">
      <c r="A483" s="22">
        <v>2060503</v>
      </c>
      <c r="B483" s="11" t="s">
        <v>600</v>
      </c>
      <c r="C483" s="24"/>
      <c r="D483" s="24"/>
      <c r="E483" s="23"/>
    </row>
    <row r="484" spans="1:5" ht="19.649999999999999" customHeight="1">
      <c r="A484" s="22">
        <v>2060599</v>
      </c>
      <c r="B484" s="11" t="s">
        <v>601</v>
      </c>
      <c r="C484" s="24">
        <f t="shared" ref="C484:C487" si="47">+D484+E484</f>
        <v>2306</v>
      </c>
      <c r="D484" s="24">
        <v>2231</v>
      </c>
      <c r="E484" s="23">
        <v>75</v>
      </c>
    </row>
    <row r="485" spans="1:5" ht="20.25" customHeight="1">
      <c r="A485" s="22">
        <v>20606</v>
      </c>
      <c r="B485" s="8" t="s">
        <v>602</v>
      </c>
      <c r="C485" s="24">
        <f t="shared" si="47"/>
        <v>153</v>
      </c>
      <c r="D485" s="24">
        <v>143</v>
      </c>
      <c r="E485" s="23">
        <v>10</v>
      </c>
    </row>
    <row r="486" spans="1:5" ht="20.25" customHeight="1">
      <c r="A486" s="22">
        <v>2060601</v>
      </c>
      <c r="B486" s="11" t="s">
        <v>603</v>
      </c>
      <c r="C486" s="24">
        <f t="shared" si="47"/>
        <v>112</v>
      </c>
      <c r="D486" s="24">
        <v>112</v>
      </c>
      <c r="E486" s="23"/>
    </row>
    <row r="487" spans="1:5" ht="20.25" customHeight="1">
      <c r="A487" s="22">
        <v>2060602</v>
      </c>
      <c r="B487" s="11" t="s">
        <v>604</v>
      </c>
      <c r="C487" s="24">
        <f t="shared" si="47"/>
        <v>3</v>
      </c>
      <c r="D487" s="24">
        <v>3</v>
      </c>
      <c r="E487" s="23"/>
    </row>
    <row r="488" spans="1:5" ht="20.25" customHeight="1">
      <c r="A488" s="22">
        <v>2060603</v>
      </c>
      <c r="B488" s="11" t="s">
        <v>605</v>
      </c>
      <c r="C488" s="24"/>
      <c r="D488" s="24"/>
      <c r="E488" s="23"/>
    </row>
    <row r="489" spans="1:5" ht="20.25" customHeight="1">
      <c r="A489" s="22">
        <v>2060699</v>
      </c>
      <c r="B489" s="11" t="s">
        <v>606</v>
      </c>
      <c r="C489" s="24">
        <f t="shared" ref="C489:C493" si="48">+D489+E489</f>
        <v>39</v>
      </c>
      <c r="D489" s="24">
        <v>29</v>
      </c>
      <c r="E489" s="23">
        <v>10</v>
      </c>
    </row>
    <row r="490" spans="1:5" ht="20.25" customHeight="1">
      <c r="A490" s="22">
        <v>20607</v>
      </c>
      <c r="B490" s="8" t="s">
        <v>607</v>
      </c>
      <c r="C490" s="24">
        <f t="shared" si="48"/>
        <v>345</v>
      </c>
      <c r="D490" s="24">
        <v>340</v>
      </c>
      <c r="E490" s="23">
        <v>5</v>
      </c>
    </row>
    <row r="491" spans="1:5" ht="20.25" customHeight="1">
      <c r="A491" s="22">
        <v>2060701</v>
      </c>
      <c r="B491" s="11" t="s">
        <v>582</v>
      </c>
      <c r="C491" s="24"/>
      <c r="D491" s="24"/>
      <c r="E491" s="23"/>
    </row>
    <row r="492" spans="1:5" ht="20.25" customHeight="1">
      <c r="A492" s="22">
        <v>2060702</v>
      </c>
      <c r="B492" s="11" t="s">
        <v>608</v>
      </c>
      <c r="C492" s="24">
        <f t="shared" si="48"/>
        <v>38</v>
      </c>
      <c r="D492" s="24">
        <v>38</v>
      </c>
      <c r="E492" s="23"/>
    </row>
    <row r="493" spans="1:5" ht="20.25" customHeight="1">
      <c r="A493" s="22">
        <v>2060703</v>
      </c>
      <c r="B493" s="11" t="s">
        <v>609</v>
      </c>
      <c r="C493" s="24">
        <f t="shared" si="48"/>
        <v>15</v>
      </c>
      <c r="D493" s="24">
        <v>10</v>
      </c>
      <c r="E493" s="23">
        <v>5</v>
      </c>
    </row>
    <row r="494" spans="1:5" ht="20.25" customHeight="1">
      <c r="A494" s="22">
        <v>2060704</v>
      </c>
      <c r="B494" s="11" t="s">
        <v>610</v>
      </c>
      <c r="C494" s="24"/>
      <c r="D494" s="24"/>
      <c r="E494" s="23"/>
    </row>
    <row r="495" spans="1:5" ht="20.25" customHeight="1">
      <c r="A495" s="22">
        <v>2060705</v>
      </c>
      <c r="B495" s="11" t="s">
        <v>611</v>
      </c>
      <c r="C495" s="24"/>
      <c r="D495" s="24"/>
      <c r="E495" s="23"/>
    </row>
    <row r="496" spans="1:5" ht="20.25" customHeight="1">
      <c r="A496" s="22">
        <v>2060799</v>
      </c>
      <c r="B496" s="11" t="s">
        <v>612</v>
      </c>
      <c r="C496" s="24">
        <f>+D496+E496</f>
        <v>292</v>
      </c>
      <c r="D496" s="24">
        <v>292</v>
      </c>
      <c r="E496" s="23"/>
    </row>
    <row r="497" spans="1:5" ht="20.25" customHeight="1">
      <c r="A497" s="22">
        <v>20608</v>
      </c>
      <c r="B497" s="8" t="s">
        <v>613</v>
      </c>
      <c r="C497" s="24"/>
      <c r="D497" s="24"/>
      <c r="E497" s="23"/>
    </row>
    <row r="498" spans="1:5" ht="20.25" customHeight="1">
      <c r="A498" s="22">
        <v>2060801</v>
      </c>
      <c r="B498" s="11" t="s">
        <v>614</v>
      </c>
      <c r="C498" s="24"/>
      <c r="D498" s="24"/>
      <c r="E498" s="23"/>
    </row>
    <row r="499" spans="1:5" ht="20.25" customHeight="1">
      <c r="A499" s="22">
        <v>2060802</v>
      </c>
      <c r="B499" s="11" t="s">
        <v>615</v>
      </c>
      <c r="C499" s="24"/>
      <c r="D499" s="24"/>
      <c r="E499" s="23"/>
    </row>
    <row r="500" spans="1:5" ht="20.25" customHeight="1">
      <c r="A500" s="22">
        <v>2060899</v>
      </c>
      <c r="B500" s="11" t="s">
        <v>616</v>
      </c>
      <c r="C500" s="24"/>
      <c r="D500" s="24"/>
      <c r="E500" s="23"/>
    </row>
    <row r="501" spans="1:5" ht="20.25" customHeight="1">
      <c r="A501" s="22">
        <v>20609</v>
      </c>
      <c r="B501" s="8" t="s">
        <v>617</v>
      </c>
      <c r="C501" s="24"/>
      <c r="D501" s="24"/>
      <c r="E501" s="23"/>
    </row>
    <row r="502" spans="1:5" ht="20.25" customHeight="1">
      <c r="A502" s="22">
        <v>2060901</v>
      </c>
      <c r="B502" s="11" t="s">
        <v>618</v>
      </c>
      <c r="C502" s="24"/>
      <c r="D502" s="24"/>
      <c r="E502" s="23"/>
    </row>
    <row r="503" spans="1:5" ht="20.25" customHeight="1">
      <c r="A503" s="22">
        <v>2060902</v>
      </c>
      <c r="B503" s="11" t="s">
        <v>619</v>
      </c>
      <c r="C503" s="24"/>
      <c r="D503" s="24"/>
      <c r="E503" s="23"/>
    </row>
    <row r="504" spans="1:5" ht="20.25" customHeight="1">
      <c r="A504" s="22">
        <v>2060999</v>
      </c>
      <c r="B504" s="11" t="s">
        <v>620</v>
      </c>
      <c r="C504" s="24"/>
      <c r="D504" s="24"/>
      <c r="E504" s="23"/>
    </row>
    <row r="505" spans="1:5" ht="20.25" customHeight="1">
      <c r="A505" s="22">
        <v>20699</v>
      </c>
      <c r="B505" s="8" t="s">
        <v>621</v>
      </c>
      <c r="C505" s="24">
        <f t="shared" ref="C505:C513" si="49">+D505+E505</f>
        <v>401</v>
      </c>
      <c r="D505" s="24">
        <v>371</v>
      </c>
      <c r="E505" s="23">
        <v>30</v>
      </c>
    </row>
    <row r="506" spans="1:5" ht="20.25" customHeight="1">
      <c r="A506" s="22">
        <v>2069901</v>
      </c>
      <c r="B506" s="11" t="s">
        <v>622</v>
      </c>
      <c r="C506" s="24"/>
      <c r="D506" s="24"/>
      <c r="E506" s="23"/>
    </row>
    <row r="507" spans="1:5" ht="20.25" customHeight="1">
      <c r="A507" s="22">
        <v>2069902</v>
      </c>
      <c r="B507" s="11" t="s">
        <v>623</v>
      </c>
      <c r="C507" s="24"/>
      <c r="D507" s="24"/>
      <c r="E507" s="23"/>
    </row>
    <row r="508" spans="1:5" ht="20.25" customHeight="1">
      <c r="A508" s="22">
        <v>2069903</v>
      </c>
      <c r="B508" s="11" t="s">
        <v>624</v>
      </c>
      <c r="C508" s="24"/>
      <c r="D508" s="24"/>
      <c r="E508" s="23"/>
    </row>
    <row r="509" spans="1:5" ht="20.25" customHeight="1">
      <c r="A509" s="22">
        <v>2069999</v>
      </c>
      <c r="B509" s="11" t="s">
        <v>625</v>
      </c>
      <c r="C509" s="24">
        <f t="shared" si="49"/>
        <v>401</v>
      </c>
      <c r="D509" s="24">
        <v>371</v>
      </c>
      <c r="E509" s="23">
        <v>30</v>
      </c>
    </row>
    <row r="510" spans="1:5" ht="20.25" customHeight="1">
      <c r="A510" s="22">
        <v>207</v>
      </c>
      <c r="B510" s="8" t="s">
        <v>626</v>
      </c>
      <c r="C510" s="24">
        <f t="shared" si="49"/>
        <v>7512</v>
      </c>
      <c r="D510" s="24">
        <v>6293</v>
      </c>
      <c r="E510" s="23">
        <v>1219</v>
      </c>
    </row>
    <row r="511" spans="1:5" ht="20.25" customHeight="1">
      <c r="A511" s="22">
        <v>20701</v>
      </c>
      <c r="B511" s="8" t="s">
        <v>627</v>
      </c>
      <c r="C511" s="24">
        <f t="shared" si="49"/>
        <v>2214</v>
      </c>
      <c r="D511" s="24">
        <v>2112</v>
      </c>
      <c r="E511" s="23">
        <v>102</v>
      </c>
    </row>
    <row r="512" spans="1:5" ht="20.25" customHeight="1">
      <c r="A512" s="22">
        <v>2070101</v>
      </c>
      <c r="B512" s="11" t="s">
        <v>286</v>
      </c>
      <c r="C512" s="24">
        <f t="shared" si="49"/>
        <v>845</v>
      </c>
      <c r="D512" s="24">
        <v>845</v>
      </c>
      <c r="E512" s="23"/>
    </row>
    <row r="513" spans="1:5" ht="20.25" customHeight="1">
      <c r="A513" s="22">
        <v>2070102</v>
      </c>
      <c r="B513" s="11" t="s">
        <v>287</v>
      </c>
      <c r="C513" s="24">
        <f t="shared" si="49"/>
        <v>89</v>
      </c>
      <c r="D513" s="24">
        <v>89</v>
      </c>
      <c r="E513" s="23"/>
    </row>
    <row r="514" spans="1:5" ht="20.25" customHeight="1">
      <c r="A514" s="22">
        <v>2070103</v>
      </c>
      <c r="B514" s="11" t="s">
        <v>288</v>
      </c>
      <c r="C514" s="24"/>
      <c r="D514" s="24"/>
      <c r="E514" s="23"/>
    </row>
    <row r="515" spans="1:5" ht="20.25" customHeight="1">
      <c r="A515" s="22">
        <v>2070104</v>
      </c>
      <c r="B515" s="11" t="s">
        <v>628</v>
      </c>
      <c r="C515" s="24">
        <f t="shared" ref="C515:C520" si="50">+D515+E515</f>
        <v>268</v>
      </c>
      <c r="D515" s="24">
        <v>268</v>
      </c>
      <c r="E515" s="23"/>
    </row>
    <row r="516" spans="1:5" ht="20.25" customHeight="1">
      <c r="A516" s="22">
        <v>2070105</v>
      </c>
      <c r="B516" s="11" t="s">
        <v>629</v>
      </c>
      <c r="C516" s="24"/>
      <c r="D516" s="24"/>
      <c r="E516" s="23"/>
    </row>
    <row r="517" spans="1:5" ht="20.25" customHeight="1">
      <c r="A517" s="22">
        <v>2070106</v>
      </c>
      <c r="B517" s="11" t="s">
        <v>630</v>
      </c>
      <c r="C517" s="24"/>
      <c r="D517" s="24"/>
      <c r="E517" s="23"/>
    </row>
    <row r="518" spans="1:5" ht="20.25" customHeight="1">
      <c r="A518" s="22">
        <v>2070107</v>
      </c>
      <c r="B518" s="11" t="s">
        <v>631</v>
      </c>
      <c r="C518" s="24"/>
      <c r="D518" s="24"/>
      <c r="E518" s="23"/>
    </row>
    <row r="519" spans="1:5" ht="20.25" customHeight="1">
      <c r="A519" s="22">
        <v>2070108</v>
      </c>
      <c r="B519" s="11" t="s">
        <v>632</v>
      </c>
      <c r="C519" s="24">
        <f t="shared" si="50"/>
        <v>8</v>
      </c>
      <c r="D519" s="24">
        <v>8</v>
      </c>
      <c r="E519" s="23"/>
    </row>
    <row r="520" spans="1:5" ht="20.25" customHeight="1">
      <c r="A520" s="22">
        <v>2070109</v>
      </c>
      <c r="B520" s="11" t="s">
        <v>633</v>
      </c>
      <c r="C520" s="24">
        <f t="shared" si="50"/>
        <v>208</v>
      </c>
      <c r="D520" s="24">
        <v>208</v>
      </c>
      <c r="E520" s="23"/>
    </row>
    <row r="521" spans="1:5" ht="20.25" customHeight="1">
      <c r="A521" s="22">
        <v>2070110</v>
      </c>
      <c r="B521" s="11" t="s">
        <v>634</v>
      </c>
      <c r="C521" s="24"/>
      <c r="D521" s="24"/>
      <c r="E521" s="23"/>
    </row>
    <row r="522" spans="1:5" ht="20.25" customHeight="1">
      <c r="A522" s="22">
        <v>2070111</v>
      </c>
      <c r="B522" s="11" t="s">
        <v>635</v>
      </c>
      <c r="C522" s="24">
        <f t="shared" ref="C522:C529" si="51">+D522+E522</f>
        <v>55</v>
      </c>
      <c r="D522" s="24">
        <v>49</v>
      </c>
      <c r="E522" s="23">
        <v>6</v>
      </c>
    </row>
    <row r="523" spans="1:5" ht="20.25" customHeight="1">
      <c r="A523" s="22">
        <v>2070112</v>
      </c>
      <c r="B523" s="11" t="s">
        <v>636</v>
      </c>
      <c r="C523" s="24">
        <f t="shared" si="51"/>
        <v>143</v>
      </c>
      <c r="D523" s="24">
        <v>143</v>
      </c>
      <c r="E523" s="23"/>
    </row>
    <row r="524" spans="1:5" ht="20.25" customHeight="1">
      <c r="A524" s="22">
        <v>2070113</v>
      </c>
      <c r="B524" s="11" t="s">
        <v>637</v>
      </c>
      <c r="C524" s="24"/>
      <c r="D524" s="24"/>
      <c r="E524" s="23"/>
    </row>
    <row r="525" spans="1:5" ht="20.25" customHeight="1">
      <c r="A525" s="22">
        <v>2070114</v>
      </c>
      <c r="B525" s="11" t="s">
        <v>638</v>
      </c>
      <c r="C525" s="24"/>
      <c r="D525" s="24"/>
      <c r="E525" s="23"/>
    </row>
    <row r="526" spans="1:5" ht="20.25" customHeight="1">
      <c r="A526" s="22">
        <v>2070199</v>
      </c>
      <c r="B526" s="11" t="s">
        <v>639</v>
      </c>
      <c r="C526" s="24">
        <f t="shared" si="51"/>
        <v>600</v>
      </c>
      <c r="D526" s="24">
        <v>504</v>
      </c>
      <c r="E526" s="23">
        <v>96</v>
      </c>
    </row>
    <row r="527" spans="1:5" ht="20.25" customHeight="1">
      <c r="A527" s="22">
        <v>20702</v>
      </c>
      <c r="B527" s="8" t="s">
        <v>640</v>
      </c>
      <c r="C527" s="24">
        <f t="shared" si="51"/>
        <v>962</v>
      </c>
      <c r="D527" s="24">
        <v>425</v>
      </c>
      <c r="E527" s="23">
        <v>537</v>
      </c>
    </row>
    <row r="528" spans="1:5" ht="20.25" customHeight="1">
      <c r="A528" s="22">
        <v>2070201</v>
      </c>
      <c r="B528" s="11" t="s">
        <v>286</v>
      </c>
      <c r="C528" s="24">
        <f t="shared" si="51"/>
        <v>13</v>
      </c>
      <c r="D528" s="24">
        <v>13</v>
      </c>
      <c r="E528" s="23"/>
    </row>
    <row r="529" spans="1:5" ht="20.25" customHeight="1">
      <c r="A529" s="22">
        <v>2070202</v>
      </c>
      <c r="B529" s="11" t="s">
        <v>287</v>
      </c>
      <c r="C529" s="24">
        <f t="shared" si="51"/>
        <v>8</v>
      </c>
      <c r="D529" s="24">
        <v>8</v>
      </c>
      <c r="E529" s="23"/>
    </row>
    <row r="530" spans="1:5" ht="20.25" customHeight="1">
      <c r="A530" s="22">
        <v>2070203</v>
      </c>
      <c r="B530" s="11" t="s">
        <v>288</v>
      </c>
      <c r="C530" s="24"/>
      <c r="D530" s="24"/>
      <c r="E530" s="23"/>
    </row>
    <row r="531" spans="1:5" ht="20.25" customHeight="1">
      <c r="A531" s="22">
        <v>2070204</v>
      </c>
      <c r="B531" s="11" t="s">
        <v>641</v>
      </c>
      <c r="C531" s="24">
        <f t="shared" ref="C531:C535" si="52">+D531+E531</f>
        <v>426</v>
      </c>
      <c r="D531" s="24">
        <v>376</v>
      </c>
      <c r="E531" s="23">
        <v>50</v>
      </c>
    </row>
    <row r="532" spans="1:5" ht="20.25" customHeight="1">
      <c r="A532" s="22">
        <v>2070205</v>
      </c>
      <c r="B532" s="11" t="s">
        <v>642</v>
      </c>
      <c r="C532" s="24">
        <f t="shared" si="52"/>
        <v>345</v>
      </c>
      <c r="D532" s="24">
        <v>28</v>
      </c>
      <c r="E532" s="23">
        <v>317</v>
      </c>
    </row>
    <row r="533" spans="1:5" ht="20.25" customHeight="1">
      <c r="A533" s="22">
        <v>2070206</v>
      </c>
      <c r="B533" s="11" t="s">
        <v>643</v>
      </c>
      <c r="C533" s="24"/>
      <c r="D533" s="24"/>
      <c r="E533" s="23"/>
    </row>
    <row r="534" spans="1:5" ht="20.25" customHeight="1">
      <c r="A534" s="22">
        <v>2070299</v>
      </c>
      <c r="B534" s="11" t="s">
        <v>644</v>
      </c>
      <c r="C534" s="24">
        <f t="shared" si="52"/>
        <v>170</v>
      </c>
      <c r="D534" s="24"/>
      <c r="E534" s="23">
        <v>170</v>
      </c>
    </row>
    <row r="535" spans="1:5" ht="20.25" customHeight="1">
      <c r="A535" s="22">
        <v>20703</v>
      </c>
      <c r="B535" s="8" t="s">
        <v>645</v>
      </c>
      <c r="C535" s="24">
        <f t="shared" si="52"/>
        <v>446</v>
      </c>
      <c r="D535" s="24">
        <v>387</v>
      </c>
      <c r="E535" s="23">
        <v>59</v>
      </c>
    </row>
    <row r="536" spans="1:5" ht="20.25" customHeight="1">
      <c r="A536" s="22">
        <v>2070301</v>
      </c>
      <c r="B536" s="11" t="s">
        <v>286</v>
      </c>
      <c r="C536" s="24"/>
      <c r="D536" s="24"/>
      <c r="E536" s="23"/>
    </row>
    <row r="537" spans="1:5" ht="20.25" customHeight="1">
      <c r="A537" s="22">
        <v>2070302</v>
      </c>
      <c r="B537" s="11" t="s">
        <v>287</v>
      </c>
      <c r="C537" s="24">
        <f t="shared" ref="C537:C543" si="53">+D537+E537</f>
        <v>76</v>
      </c>
      <c r="D537" s="24">
        <v>76</v>
      </c>
      <c r="E537" s="23"/>
    </row>
    <row r="538" spans="1:5" ht="20.25" customHeight="1">
      <c r="A538" s="22">
        <v>2070303</v>
      </c>
      <c r="B538" s="11" t="s">
        <v>288</v>
      </c>
      <c r="C538" s="24"/>
      <c r="D538" s="24"/>
      <c r="E538" s="23"/>
    </row>
    <row r="539" spans="1:5" ht="20.25" customHeight="1">
      <c r="A539" s="22">
        <v>2070304</v>
      </c>
      <c r="B539" s="11" t="s">
        <v>646</v>
      </c>
      <c r="C539" s="24"/>
      <c r="D539" s="24"/>
      <c r="E539" s="23"/>
    </row>
    <row r="540" spans="1:5" ht="20.25" customHeight="1">
      <c r="A540" s="22">
        <v>2070305</v>
      </c>
      <c r="B540" s="11" t="s">
        <v>647</v>
      </c>
      <c r="C540" s="24"/>
      <c r="D540" s="24"/>
      <c r="E540" s="23"/>
    </row>
    <row r="541" spans="1:5" ht="20.25" customHeight="1">
      <c r="A541" s="22">
        <v>2070306</v>
      </c>
      <c r="B541" s="11" t="s">
        <v>648</v>
      </c>
      <c r="C541" s="24">
        <f t="shared" si="53"/>
        <v>21</v>
      </c>
      <c r="D541" s="24">
        <v>21</v>
      </c>
      <c r="E541" s="23"/>
    </row>
    <row r="542" spans="1:5" ht="20.25" customHeight="1">
      <c r="A542" s="22">
        <v>2070307</v>
      </c>
      <c r="B542" s="11" t="s">
        <v>649</v>
      </c>
      <c r="C542" s="24">
        <f t="shared" si="53"/>
        <v>106</v>
      </c>
      <c r="D542" s="24">
        <v>106</v>
      </c>
      <c r="E542" s="23"/>
    </row>
    <row r="543" spans="1:5" ht="20.25" customHeight="1">
      <c r="A543" s="22">
        <v>2070308</v>
      </c>
      <c r="B543" s="11" t="s">
        <v>650</v>
      </c>
      <c r="C543" s="24">
        <f t="shared" si="53"/>
        <v>154</v>
      </c>
      <c r="D543" s="24">
        <v>154</v>
      </c>
      <c r="E543" s="23"/>
    </row>
    <row r="544" spans="1:5" ht="20.25" customHeight="1">
      <c r="A544" s="22">
        <v>2070309</v>
      </c>
      <c r="B544" s="11" t="s">
        <v>651</v>
      </c>
      <c r="C544" s="24"/>
      <c r="D544" s="24"/>
      <c r="E544" s="23"/>
    </row>
    <row r="545" spans="1:5" ht="20.25" customHeight="1">
      <c r="A545" s="22">
        <v>2070399</v>
      </c>
      <c r="B545" s="11" t="s">
        <v>652</v>
      </c>
      <c r="C545" s="24">
        <f>+D545+E545</f>
        <v>90</v>
      </c>
      <c r="D545" s="24">
        <v>31</v>
      </c>
      <c r="E545" s="23">
        <v>59</v>
      </c>
    </row>
    <row r="546" spans="1:5" ht="20.25" customHeight="1">
      <c r="A546" s="22">
        <v>20706</v>
      </c>
      <c r="B546" s="8" t="s">
        <v>653</v>
      </c>
      <c r="C546" s="24">
        <f>+D546+E546</f>
        <v>561</v>
      </c>
      <c r="D546" s="24">
        <v>484</v>
      </c>
      <c r="E546" s="23">
        <v>77</v>
      </c>
    </row>
    <row r="547" spans="1:5" ht="20.25" customHeight="1">
      <c r="A547" s="22">
        <v>2070601</v>
      </c>
      <c r="B547" s="11" t="s">
        <v>286</v>
      </c>
      <c r="C547" s="24"/>
      <c r="D547" s="24"/>
      <c r="E547" s="23"/>
    </row>
    <row r="548" spans="1:5" ht="20.25" customHeight="1">
      <c r="A548" s="22">
        <v>2070602</v>
      </c>
      <c r="B548" s="11" t="s">
        <v>287</v>
      </c>
      <c r="C548" s="24"/>
      <c r="D548" s="24"/>
      <c r="E548" s="23"/>
    </row>
    <row r="549" spans="1:5" ht="20.25" customHeight="1">
      <c r="A549" s="22">
        <v>2070603</v>
      </c>
      <c r="B549" s="11" t="s">
        <v>288</v>
      </c>
      <c r="C549" s="24"/>
      <c r="D549" s="24"/>
      <c r="E549" s="23"/>
    </row>
    <row r="550" spans="1:5" ht="20.25" customHeight="1">
      <c r="A550" s="22">
        <v>2070604</v>
      </c>
      <c r="B550" s="11" t="s">
        <v>654</v>
      </c>
      <c r="C550" s="24"/>
      <c r="D550" s="24"/>
      <c r="E550" s="23"/>
    </row>
    <row r="551" spans="1:5" ht="20.25" customHeight="1">
      <c r="A551" s="22">
        <v>2070605</v>
      </c>
      <c r="B551" s="11" t="s">
        <v>655</v>
      </c>
      <c r="C551" s="24">
        <f t="shared" ref="C551:C555" si="54">+D551+E551</f>
        <v>448</v>
      </c>
      <c r="D551" s="24">
        <v>371</v>
      </c>
      <c r="E551" s="23">
        <v>77</v>
      </c>
    </row>
    <row r="552" spans="1:5" ht="20.25" customHeight="1">
      <c r="A552" s="22">
        <v>2070606</v>
      </c>
      <c r="B552" s="11" t="s">
        <v>656</v>
      </c>
      <c r="C552" s="24"/>
      <c r="D552" s="24"/>
      <c r="E552" s="23"/>
    </row>
    <row r="553" spans="1:5" ht="20.25" customHeight="1">
      <c r="A553" s="22">
        <v>2070607</v>
      </c>
      <c r="B553" s="11" t="s">
        <v>657</v>
      </c>
      <c r="C553" s="24">
        <f t="shared" si="54"/>
        <v>108</v>
      </c>
      <c r="D553" s="24">
        <v>108</v>
      </c>
      <c r="E553" s="23"/>
    </row>
    <row r="554" spans="1:5" ht="20.25" customHeight="1">
      <c r="A554" s="22">
        <v>2070699</v>
      </c>
      <c r="B554" s="11" t="s">
        <v>658</v>
      </c>
      <c r="C554" s="24">
        <f t="shared" si="54"/>
        <v>4</v>
      </c>
      <c r="D554" s="24">
        <v>4</v>
      </c>
      <c r="E554" s="23"/>
    </row>
    <row r="555" spans="1:5" ht="20.25" customHeight="1">
      <c r="A555" s="22">
        <v>20708</v>
      </c>
      <c r="B555" s="8" t="s">
        <v>1363</v>
      </c>
      <c r="C555" s="24">
        <f t="shared" si="54"/>
        <v>1509</v>
      </c>
      <c r="D555" s="24">
        <v>1509</v>
      </c>
      <c r="E555" s="23"/>
    </row>
    <row r="556" spans="1:5" ht="20.25" customHeight="1">
      <c r="A556" s="22">
        <v>2070801</v>
      </c>
      <c r="B556" s="11" t="s">
        <v>1271</v>
      </c>
      <c r="C556" s="24"/>
      <c r="D556" s="24"/>
      <c r="E556" s="23"/>
    </row>
    <row r="557" spans="1:5" ht="20.25" customHeight="1">
      <c r="A557" s="22">
        <v>2070802</v>
      </c>
      <c r="B557" s="11" t="s">
        <v>1272</v>
      </c>
      <c r="C557" s="24"/>
      <c r="D557" s="24"/>
      <c r="E557" s="23"/>
    </row>
    <row r="558" spans="1:5" ht="20.25" customHeight="1">
      <c r="A558" s="22">
        <v>2070803</v>
      </c>
      <c r="B558" s="11" t="s">
        <v>1273</v>
      </c>
      <c r="C558" s="24"/>
      <c r="D558" s="24"/>
      <c r="E558" s="23"/>
    </row>
    <row r="559" spans="1:5" ht="20.25" customHeight="1">
      <c r="A559" s="22">
        <v>2070804</v>
      </c>
      <c r="B559" s="11" t="s">
        <v>1364</v>
      </c>
      <c r="C559" s="24">
        <f t="shared" ref="C559:C569" si="55">+D559+E559</f>
        <v>101</v>
      </c>
      <c r="D559" s="24">
        <v>101</v>
      </c>
      <c r="E559" s="23"/>
    </row>
    <row r="560" spans="1:5" ht="20.25" customHeight="1">
      <c r="A560" s="22">
        <v>2070805</v>
      </c>
      <c r="B560" s="11" t="s">
        <v>1365</v>
      </c>
      <c r="C560" s="24">
        <f t="shared" si="55"/>
        <v>949</v>
      </c>
      <c r="D560" s="24">
        <v>949</v>
      </c>
      <c r="E560" s="23"/>
    </row>
    <row r="561" spans="1:5" ht="20.25" customHeight="1">
      <c r="A561" s="22">
        <v>2070806</v>
      </c>
      <c r="B561" s="11" t="s">
        <v>1366</v>
      </c>
      <c r="C561" s="24"/>
      <c r="D561" s="24"/>
      <c r="E561" s="23"/>
    </row>
    <row r="562" spans="1:5" ht="20.25" customHeight="1">
      <c r="A562" s="22">
        <v>2070899</v>
      </c>
      <c r="B562" s="11" t="s">
        <v>1367</v>
      </c>
      <c r="C562" s="24">
        <f t="shared" si="55"/>
        <v>459</v>
      </c>
      <c r="D562" s="24">
        <v>459</v>
      </c>
      <c r="E562" s="23"/>
    </row>
    <row r="563" spans="1:5" ht="20.25" customHeight="1">
      <c r="A563" s="22">
        <v>20799</v>
      </c>
      <c r="B563" s="8" t="s">
        <v>664</v>
      </c>
      <c r="C563" s="24">
        <f t="shared" si="55"/>
        <v>1819</v>
      </c>
      <c r="D563" s="24">
        <v>1375</v>
      </c>
      <c r="E563" s="23">
        <v>444</v>
      </c>
    </row>
    <row r="564" spans="1:5" ht="20.25" customHeight="1">
      <c r="A564" s="22">
        <v>2079902</v>
      </c>
      <c r="B564" s="11" t="s">
        <v>665</v>
      </c>
      <c r="C564" s="24">
        <f t="shared" si="55"/>
        <v>82</v>
      </c>
      <c r="D564" s="24">
        <v>82</v>
      </c>
      <c r="E564" s="23"/>
    </row>
    <row r="565" spans="1:5" ht="20.25" customHeight="1">
      <c r="A565" s="22">
        <v>2079903</v>
      </c>
      <c r="B565" s="11" t="s">
        <v>666</v>
      </c>
      <c r="C565" s="24">
        <f t="shared" si="55"/>
        <v>170</v>
      </c>
      <c r="D565" s="24">
        <v>70</v>
      </c>
      <c r="E565" s="23">
        <v>100</v>
      </c>
    </row>
    <row r="566" spans="1:5" ht="20.25" customHeight="1">
      <c r="A566" s="22">
        <v>2079999</v>
      </c>
      <c r="B566" s="11" t="s">
        <v>667</v>
      </c>
      <c r="C566" s="24">
        <f t="shared" si="55"/>
        <v>1568</v>
      </c>
      <c r="D566" s="24">
        <v>1224</v>
      </c>
      <c r="E566" s="23">
        <v>344</v>
      </c>
    </row>
    <row r="567" spans="1:5" ht="20.25" customHeight="1">
      <c r="A567" s="22">
        <v>208</v>
      </c>
      <c r="B567" s="8" t="s">
        <v>668</v>
      </c>
      <c r="C567" s="24">
        <f t="shared" si="55"/>
        <v>38532</v>
      </c>
      <c r="D567" s="24">
        <v>27895</v>
      </c>
      <c r="E567" s="26">
        <v>10637</v>
      </c>
    </row>
    <row r="568" spans="1:5" ht="20.25" customHeight="1">
      <c r="A568" s="22">
        <v>20801</v>
      </c>
      <c r="B568" s="8" t="s">
        <v>669</v>
      </c>
      <c r="C568" s="24">
        <f t="shared" si="55"/>
        <v>3784</v>
      </c>
      <c r="D568" s="24">
        <v>3766</v>
      </c>
      <c r="E568" s="23">
        <v>18</v>
      </c>
    </row>
    <row r="569" spans="1:5" ht="20.25" customHeight="1">
      <c r="A569" s="22">
        <v>2080101</v>
      </c>
      <c r="B569" s="11" t="s">
        <v>286</v>
      </c>
      <c r="C569" s="24">
        <f t="shared" si="55"/>
        <v>2804</v>
      </c>
      <c r="D569" s="24">
        <v>2804</v>
      </c>
      <c r="E569" s="23"/>
    </row>
    <row r="570" spans="1:5" ht="20.25" customHeight="1">
      <c r="A570" s="22">
        <v>2080102</v>
      </c>
      <c r="B570" s="11" t="s">
        <v>287</v>
      </c>
      <c r="C570" s="24"/>
      <c r="D570" s="24"/>
      <c r="E570" s="23"/>
    </row>
    <row r="571" spans="1:5" ht="20.25" customHeight="1">
      <c r="A571" s="22">
        <v>2080103</v>
      </c>
      <c r="B571" s="11" t="s">
        <v>288</v>
      </c>
      <c r="C571" s="24"/>
      <c r="D571" s="24"/>
      <c r="E571" s="23"/>
    </row>
    <row r="572" spans="1:5" ht="20.25" customHeight="1">
      <c r="A572" s="22">
        <v>2080104</v>
      </c>
      <c r="B572" s="11" t="s">
        <v>670</v>
      </c>
      <c r="C572" s="24"/>
      <c r="D572" s="24"/>
      <c r="E572" s="23"/>
    </row>
    <row r="573" spans="1:5" ht="20.25" customHeight="1">
      <c r="A573" s="22">
        <v>2080105</v>
      </c>
      <c r="B573" s="11" t="s">
        <v>671</v>
      </c>
      <c r="C573" s="24"/>
      <c r="D573" s="24"/>
      <c r="E573" s="23"/>
    </row>
    <row r="574" spans="1:5" ht="20.25" customHeight="1">
      <c r="A574" s="22">
        <v>2080106</v>
      </c>
      <c r="B574" s="11" t="s">
        <v>672</v>
      </c>
      <c r="C574" s="24"/>
      <c r="D574" s="24"/>
      <c r="E574" s="23"/>
    </row>
    <row r="575" spans="1:5" ht="20.25" customHeight="1">
      <c r="A575" s="22">
        <v>2080107</v>
      </c>
      <c r="B575" s="11" t="s">
        <v>673</v>
      </c>
      <c r="C575" s="24"/>
      <c r="D575" s="24"/>
      <c r="E575" s="23"/>
    </row>
    <row r="576" spans="1:5" ht="20.25" customHeight="1">
      <c r="A576" s="22">
        <v>2080108</v>
      </c>
      <c r="B576" s="11" t="s">
        <v>329</v>
      </c>
      <c r="C576" s="24"/>
      <c r="D576" s="24"/>
      <c r="E576" s="23"/>
    </row>
    <row r="577" spans="1:5" ht="20.25" customHeight="1">
      <c r="A577" s="22">
        <v>2080109</v>
      </c>
      <c r="B577" s="11" t="s">
        <v>674</v>
      </c>
      <c r="C577" s="24">
        <f t="shared" ref="C577:C584" si="56">+D577+E577</f>
        <v>837</v>
      </c>
      <c r="D577" s="24">
        <v>837</v>
      </c>
      <c r="E577" s="23"/>
    </row>
    <row r="578" spans="1:5" ht="20.25" customHeight="1">
      <c r="A578" s="22">
        <v>2080110</v>
      </c>
      <c r="B578" s="11" t="s">
        <v>675</v>
      </c>
      <c r="C578" s="24"/>
      <c r="D578" s="24"/>
      <c r="E578" s="23"/>
    </row>
    <row r="579" spans="1:5" ht="20.25" customHeight="1">
      <c r="A579" s="22">
        <v>2080111</v>
      </c>
      <c r="B579" s="11" t="s">
        <v>676</v>
      </c>
      <c r="C579" s="24"/>
      <c r="D579" s="24"/>
      <c r="E579" s="23"/>
    </row>
    <row r="580" spans="1:5" ht="20.25" customHeight="1">
      <c r="A580" s="22">
        <v>2080112</v>
      </c>
      <c r="B580" s="11" t="s">
        <v>677</v>
      </c>
      <c r="C580" s="24">
        <f t="shared" si="56"/>
        <v>19</v>
      </c>
      <c r="D580" s="24">
        <v>19</v>
      </c>
      <c r="E580" s="23"/>
    </row>
    <row r="581" spans="1:5" ht="20.25" customHeight="1">
      <c r="A581" s="22">
        <v>2080199</v>
      </c>
      <c r="B581" s="11" t="s">
        <v>678</v>
      </c>
      <c r="C581" s="24">
        <f t="shared" si="56"/>
        <v>123</v>
      </c>
      <c r="D581" s="24">
        <v>105</v>
      </c>
      <c r="E581" s="23">
        <v>18</v>
      </c>
    </row>
    <row r="582" spans="1:5" ht="20.25" customHeight="1">
      <c r="A582" s="22">
        <v>20802</v>
      </c>
      <c r="B582" s="8" t="s">
        <v>679</v>
      </c>
      <c r="C582" s="24">
        <f t="shared" si="56"/>
        <v>1239</v>
      </c>
      <c r="D582" s="24">
        <v>1181</v>
      </c>
      <c r="E582" s="23">
        <v>58</v>
      </c>
    </row>
    <row r="583" spans="1:5" ht="20.25" customHeight="1">
      <c r="A583" s="22">
        <v>2080201</v>
      </c>
      <c r="B583" s="11" t="s">
        <v>286</v>
      </c>
      <c r="C583" s="24">
        <f t="shared" si="56"/>
        <v>848</v>
      </c>
      <c r="D583" s="24">
        <v>848</v>
      </c>
      <c r="E583" s="23"/>
    </row>
    <row r="584" spans="1:5" ht="20.25" customHeight="1">
      <c r="A584" s="22">
        <v>2080202</v>
      </c>
      <c r="B584" s="11" t="s">
        <v>287</v>
      </c>
      <c r="C584" s="24">
        <f t="shared" si="56"/>
        <v>26</v>
      </c>
      <c r="D584" s="24">
        <v>26</v>
      </c>
      <c r="E584" s="23"/>
    </row>
    <row r="585" spans="1:5" ht="20.25" customHeight="1">
      <c r="A585" s="22">
        <v>2080203</v>
      </c>
      <c r="B585" s="11" t="s">
        <v>288</v>
      </c>
      <c r="C585" s="24"/>
      <c r="D585" s="24"/>
      <c r="E585" s="23"/>
    </row>
    <row r="586" spans="1:5" ht="20.25" customHeight="1">
      <c r="A586" s="22">
        <v>2080206</v>
      </c>
      <c r="B586" s="11" t="s">
        <v>680</v>
      </c>
      <c r="C586" s="24"/>
      <c r="D586" s="24"/>
      <c r="E586" s="23"/>
    </row>
    <row r="587" spans="1:5" ht="20.25" customHeight="1">
      <c r="A587" s="22">
        <v>2080207</v>
      </c>
      <c r="B587" s="11" t="s">
        <v>681</v>
      </c>
      <c r="C587" s="24">
        <f t="shared" ref="C587:C589" si="57">+D587+E587</f>
        <v>16</v>
      </c>
      <c r="D587" s="24">
        <v>16</v>
      </c>
      <c r="E587" s="23"/>
    </row>
    <row r="588" spans="1:5" ht="20.25" customHeight="1">
      <c r="A588" s="22">
        <v>2080208</v>
      </c>
      <c r="B588" s="11" t="s">
        <v>682</v>
      </c>
      <c r="C588" s="24">
        <f t="shared" si="57"/>
        <v>3</v>
      </c>
      <c r="D588" s="24">
        <v>3</v>
      </c>
      <c r="E588" s="23"/>
    </row>
    <row r="589" spans="1:5" ht="20.25" customHeight="1">
      <c r="A589" s="22">
        <v>2080299</v>
      </c>
      <c r="B589" s="11" t="s">
        <v>683</v>
      </c>
      <c r="C589" s="24">
        <f t="shared" si="57"/>
        <v>347</v>
      </c>
      <c r="D589" s="24">
        <v>289</v>
      </c>
      <c r="E589" s="23">
        <v>58</v>
      </c>
    </row>
    <row r="590" spans="1:5" ht="20.25" customHeight="1">
      <c r="A590" s="22">
        <v>20804</v>
      </c>
      <c r="B590" s="8" t="s">
        <v>684</v>
      </c>
      <c r="C590" s="24"/>
      <c r="D590" s="24"/>
      <c r="E590" s="23"/>
    </row>
    <row r="591" spans="1:5" ht="20.25" customHeight="1">
      <c r="A591" s="22">
        <v>2080402</v>
      </c>
      <c r="B591" s="11" t="s">
        <v>685</v>
      </c>
      <c r="C591" s="24"/>
      <c r="D591" s="24"/>
      <c r="E591" s="23"/>
    </row>
    <row r="592" spans="1:5" ht="20.25" customHeight="1">
      <c r="A592" s="22">
        <v>20805</v>
      </c>
      <c r="B592" s="8" t="s">
        <v>686</v>
      </c>
      <c r="C592" s="24">
        <f t="shared" ref="C592:C594" si="58">+D592+E592</f>
        <v>17029</v>
      </c>
      <c r="D592" s="24">
        <v>15600</v>
      </c>
      <c r="E592" s="23">
        <v>1429</v>
      </c>
    </row>
    <row r="593" spans="1:5" ht="20.25" customHeight="1">
      <c r="A593" s="22">
        <v>2080501</v>
      </c>
      <c r="B593" s="11" t="s">
        <v>687</v>
      </c>
      <c r="C593" s="24">
        <f t="shared" si="58"/>
        <v>1382</v>
      </c>
      <c r="D593" s="24">
        <v>1382</v>
      </c>
      <c r="E593" s="23"/>
    </row>
    <row r="594" spans="1:5" ht="20.25" customHeight="1">
      <c r="A594" s="22">
        <v>2080502</v>
      </c>
      <c r="B594" s="11" t="s">
        <v>688</v>
      </c>
      <c r="C594" s="24">
        <f t="shared" si="58"/>
        <v>173</v>
      </c>
      <c r="D594" s="24">
        <v>173</v>
      </c>
      <c r="E594" s="23"/>
    </row>
    <row r="595" spans="1:5" ht="20.25" customHeight="1">
      <c r="A595" s="22">
        <v>2080503</v>
      </c>
      <c r="B595" s="11" t="s">
        <v>689</v>
      </c>
      <c r="C595" s="24"/>
      <c r="D595" s="24"/>
      <c r="E595" s="23"/>
    </row>
    <row r="596" spans="1:5" ht="20.25" customHeight="1">
      <c r="A596" s="22">
        <v>2080505</v>
      </c>
      <c r="B596" s="11" t="s">
        <v>690</v>
      </c>
      <c r="C596" s="24">
        <f t="shared" ref="C596:C600" si="59">+D596+E596</f>
        <v>1061</v>
      </c>
      <c r="D596" s="24">
        <v>1061</v>
      </c>
      <c r="E596" s="23"/>
    </row>
    <row r="597" spans="1:5" ht="20.25" customHeight="1">
      <c r="A597" s="22">
        <v>2080506</v>
      </c>
      <c r="B597" s="11" t="s">
        <v>691</v>
      </c>
      <c r="C597" s="24">
        <f t="shared" si="59"/>
        <v>9</v>
      </c>
      <c r="D597" s="24">
        <v>9</v>
      </c>
      <c r="E597" s="23"/>
    </row>
    <row r="598" spans="1:5" ht="20.25" customHeight="1">
      <c r="A598" s="22">
        <v>2080507</v>
      </c>
      <c r="B598" s="11" t="s">
        <v>692</v>
      </c>
      <c r="C598" s="24">
        <f t="shared" si="59"/>
        <v>14353</v>
      </c>
      <c r="D598" s="24">
        <v>12924</v>
      </c>
      <c r="E598" s="23">
        <v>1429</v>
      </c>
    </row>
    <row r="599" spans="1:5" ht="20.25" customHeight="1">
      <c r="A599" s="22">
        <v>2080599</v>
      </c>
      <c r="B599" s="11" t="s">
        <v>693</v>
      </c>
      <c r="C599" s="24">
        <f t="shared" si="59"/>
        <v>53</v>
      </c>
      <c r="D599" s="24">
        <v>53</v>
      </c>
      <c r="E599" s="23"/>
    </row>
    <row r="600" spans="1:5" ht="20.25" customHeight="1">
      <c r="A600" s="22">
        <v>20806</v>
      </c>
      <c r="B600" s="8" t="s">
        <v>694</v>
      </c>
      <c r="C600" s="24">
        <f t="shared" si="59"/>
        <v>292</v>
      </c>
      <c r="D600" s="24">
        <v>292</v>
      </c>
      <c r="E600" s="23"/>
    </row>
    <row r="601" spans="1:5" ht="20.25" customHeight="1">
      <c r="A601" s="22">
        <v>2080601</v>
      </c>
      <c r="B601" s="11" t="s">
        <v>695</v>
      </c>
      <c r="C601" s="24"/>
      <c r="D601" s="24"/>
      <c r="E601" s="23"/>
    </row>
    <row r="602" spans="1:5" ht="20.25" customHeight="1">
      <c r="A602" s="22">
        <v>2080602</v>
      </c>
      <c r="B602" s="11" t="s">
        <v>696</v>
      </c>
      <c r="C602" s="24"/>
      <c r="D602" s="24"/>
      <c r="E602" s="23"/>
    </row>
    <row r="603" spans="1:5" ht="20.25" customHeight="1">
      <c r="A603" s="22">
        <v>2080699</v>
      </c>
      <c r="B603" s="11" t="s">
        <v>697</v>
      </c>
      <c r="C603" s="24">
        <f t="shared" ref="C603:C608" si="60">+D603+E603</f>
        <v>292</v>
      </c>
      <c r="D603" s="24">
        <v>292</v>
      </c>
      <c r="E603" s="23"/>
    </row>
    <row r="604" spans="1:5" ht="20.25" customHeight="1">
      <c r="A604" s="22">
        <v>20807</v>
      </c>
      <c r="B604" s="8" t="s">
        <v>698</v>
      </c>
      <c r="C604" s="24">
        <f t="shared" si="60"/>
        <v>3780</v>
      </c>
      <c r="D604" s="24">
        <v>62</v>
      </c>
      <c r="E604" s="23">
        <v>3718</v>
      </c>
    </row>
    <row r="605" spans="1:5" ht="20.25" customHeight="1">
      <c r="A605" s="22">
        <v>2080701</v>
      </c>
      <c r="B605" s="11" t="s">
        <v>699</v>
      </c>
      <c r="C605" s="24">
        <f t="shared" si="60"/>
        <v>376</v>
      </c>
      <c r="D605" s="24">
        <v>21</v>
      </c>
      <c r="E605" s="23">
        <v>355</v>
      </c>
    </row>
    <row r="606" spans="1:5" ht="20.25" customHeight="1">
      <c r="A606" s="22">
        <v>2080702</v>
      </c>
      <c r="B606" s="11" t="s">
        <v>700</v>
      </c>
      <c r="C606" s="24">
        <f t="shared" si="60"/>
        <v>624</v>
      </c>
      <c r="D606" s="24"/>
      <c r="E606" s="23">
        <v>624</v>
      </c>
    </row>
    <row r="607" spans="1:5" ht="20.25" customHeight="1">
      <c r="A607" s="22">
        <v>2080704</v>
      </c>
      <c r="B607" s="11" t="s">
        <v>701</v>
      </c>
      <c r="C607" s="24">
        <f t="shared" si="60"/>
        <v>1839</v>
      </c>
      <c r="D607" s="24"/>
      <c r="E607" s="23">
        <v>1839</v>
      </c>
    </row>
    <row r="608" spans="1:5" ht="20.25" customHeight="1">
      <c r="A608" s="22">
        <v>2080705</v>
      </c>
      <c r="B608" s="11" t="s">
        <v>702</v>
      </c>
      <c r="C608" s="24">
        <f t="shared" si="60"/>
        <v>159</v>
      </c>
      <c r="D608" s="24"/>
      <c r="E608" s="23">
        <v>159</v>
      </c>
    </row>
    <row r="609" spans="1:5" ht="20.25" customHeight="1">
      <c r="A609" s="22">
        <v>2080709</v>
      </c>
      <c r="B609" s="11" t="s">
        <v>703</v>
      </c>
      <c r="C609" s="24"/>
      <c r="D609" s="24"/>
      <c r="E609" s="23"/>
    </row>
    <row r="610" spans="1:5" ht="20.25" customHeight="1">
      <c r="A610" s="22">
        <v>2080711</v>
      </c>
      <c r="B610" s="11" t="s">
        <v>704</v>
      </c>
      <c r="C610" s="24"/>
      <c r="D610" s="24"/>
      <c r="E610" s="23"/>
    </row>
    <row r="611" spans="1:5" ht="20.25" customHeight="1">
      <c r="A611" s="22">
        <v>2080712</v>
      </c>
      <c r="B611" s="11" t="s">
        <v>705</v>
      </c>
      <c r="C611" s="24">
        <f t="shared" ref="C611:C615" si="61">+D611+E611</f>
        <v>247</v>
      </c>
      <c r="D611" s="24"/>
      <c r="E611" s="23">
        <v>247</v>
      </c>
    </row>
    <row r="612" spans="1:5" ht="20.25" customHeight="1">
      <c r="A612" s="22">
        <v>2080713</v>
      </c>
      <c r="B612" s="11" t="s">
        <v>706</v>
      </c>
      <c r="C612" s="24">
        <f t="shared" si="61"/>
        <v>208</v>
      </c>
      <c r="D612" s="24"/>
      <c r="E612" s="23">
        <v>208</v>
      </c>
    </row>
    <row r="613" spans="1:5" ht="20.25" customHeight="1">
      <c r="A613" s="22">
        <v>2080799</v>
      </c>
      <c r="B613" s="11" t="s">
        <v>707</v>
      </c>
      <c r="C613" s="24">
        <f t="shared" si="61"/>
        <v>327</v>
      </c>
      <c r="D613" s="24">
        <v>41</v>
      </c>
      <c r="E613" s="23">
        <v>286</v>
      </c>
    </row>
    <row r="614" spans="1:5" ht="20.25" customHeight="1">
      <c r="A614" s="22">
        <v>20808</v>
      </c>
      <c r="B614" s="8" t="s">
        <v>708</v>
      </c>
      <c r="C614" s="24">
        <f t="shared" si="61"/>
        <v>2421</v>
      </c>
      <c r="D614" s="24">
        <v>1415</v>
      </c>
      <c r="E614" s="23">
        <v>1006</v>
      </c>
    </row>
    <row r="615" spans="1:5" ht="20.25" customHeight="1">
      <c r="A615" s="22">
        <v>2080801</v>
      </c>
      <c r="B615" s="11" t="s">
        <v>709</v>
      </c>
      <c r="C615" s="24">
        <f t="shared" si="61"/>
        <v>1455</v>
      </c>
      <c r="D615" s="24">
        <v>1384</v>
      </c>
      <c r="E615" s="23">
        <v>71</v>
      </c>
    </row>
    <row r="616" spans="1:5" ht="20.25" customHeight="1">
      <c r="A616" s="22">
        <v>2080802</v>
      </c>
      <c r="B616" s="11" t="s">
        <v>710</v>
      </c>
      <c r="C616" s="24"/>
      <c r="D616" s="24"/>
      <c r="E616" s="23"/>
    </row>
    <row r="617" spans="1:5" ht="20.25" customHeight="1">
      <c r="A617" s="22">
        <v>2080803</v>
      </c>
      <c r="B617" s="11" t="s">
        <v>711</v>
      </c>
      <c r="C617" s="24"/>
      <c r="D617" s="24"/>
      <c r="E617" s="23"/>
    </row>
    <row r="618" spans="1:5" ht="20.25" customHeight="1">
      <c r="A618" s="22">
        <v>2080804</v>
      </c>
      <c r="B618" s="11" t="s">
        <v>712</v>
      </c>
      <c r="C618" s="24">
        <f t="shared" ref="C618:C627" si="62">+D618+E618</f>
        <v>282</v>
      </c>
      <c r="D618" s="24">
        <v>32</v>
      </c>
      <c r="E618" s="23">
        <v>250</v>
      </c>
    </row>
    <row r="619" spans="1:5" ht="20.25" customHeight="1">
      <c r="A619" s="22">
        <v>2080805</v>
      </c>
      <c r="B619" s="11" t="s">
        <v>713</v>
      </c>
      <c r="C619" s="24"/>
      <c r="D619" s="24"/>
      <c r="E619" s="23"/>
    </row>
    <row r="620" spans="1:5" ht="20.25" customHeight="1">
      <c r="A620" s="22">
        <v>2080806</v>
      </c>
      <c r="B620" s="11" t="s">
        <v>714</v>
      </c>
      <c r="C620" s="24"/>
      <c r="D620" s="24"/>
      <c r="E620" s="23"/>
    </row>
    <row r="621" spans="1:5" ht="20.25" customHeight="1">
      <c r="A621" s="22">
        <v>2080899</v>
      </c>
      <c r="B621" s="11" t="s">
        <v>715</v>
      </c>
      <c r="C621" s="24">
        <f t="shared" si="62"/>
        <v>685</v>
      </c>
      <c r="D621" s="24"/>
      <c r="E621" s="23">
        <v>685</v>
      </c>
    </row>
    <row r="622" spans="1:5" ht="20.25" customHeight="1">
      <c r="A622" s="22">
        <v>20809</v>
      </c>
      <c r="B622" s="8" t="s">
        <v>716</v>
      </c>
      <c r="C622" s="24">
        <f t="shared" si="62"/>
        <v>3298</v>
      </c>
      <c r="D622" s="24">
        <v>755</v>
      </c>
      <c r="E622" s="23">
        <v>2543</v>
      </c>
    </row>
    <row r="623" spans="1:5" ht="20.25" customHeight="1">
      <c r="A623" s="22">
        <v>2080901</v>
      </c>
      <c r="B623" s="11" t="s">
        <v>717</v>
      </c>
      <c r="C623" s="24">
        <f t="shared" si="62"/>
        <v>23</v>
      </c>
      <c r="D623" s="24">
        <v>8</v>
      </c>
      <c r="E623" s="23">
        <v>15</v>
      </c>
    </row>
    <row r="624" spans="1:5" ht="20.25" customHeight="1">
      <c r="A624" s="22">
        <v>2080902</v>
      </c>
      <c r="B624" s="11" t="s">
        <v>718</v>
      </c>
      <c r="C624" s="24">
        <f t="shared" si="62"/>
        <v>1869</v>
      </c>
      <c r="D624" s="24"/>
      <c r="E624" s="23">
        <v>1869</v>
      </c>
    </row>
    <row r="625" spans="1:5" ht="20.25" customHeight="1">
      <c r="A625" s="22">
        <v>2080903</v>
      </c>
      <c r="B625" s="11" t="s">
        <v>719</v>
      </c>
      <c r="C625" s="24">
        <f t="shared" si="62"/>
        <v>929</v>
      </c>
      <c r="D625" s="24">
        <v>279</v>
      </c>
      <c r="E625" s="23">
        <v>650</v>
      </c>
    </row>
    <row r="626" spans="1:5" ht="20.25" customHeight="1">
      <c r="A626" s="22">
        <v>2080904</v>
      </c>
      <c r="B626" s="11" t="s">
        <v>720</v>
      </c>
      <c r="C626" s="24">
        <f t="shared" si="62"/>
        <v>9</v>
      </c>
      <c r="D626" s="24"/>
      <c r="E626" s="23">
        <v>9</v>
      </c>
    </row>
    <row r="627" spans="1:5" ht="20.25" customHeight="1">
      <c r="A627" s="22">
        <v>2080905</v>
      </c>
      <c r="B627" s="11" t="s">
        <v>721</v>
      </c>
      <c r="C627" s="24">
        <f t="shared" si="62"/>
        <v>476</v>
      </c>
      <c r="D627" s="24">
        <v>476</v>
      </c>
      <c r="E627" s="23"/>
    </row>
    <row r="628" spans="1:5" ht="20.25" customHeight="1">
      <c r="A628" s="22">
        <v>2080999</v>
      </c>
      <c r="B628" s="11" t="s">
        <v>722</v>
      </c>
      <c r="C628" s="24"/>
      <c r="D628" s="24"/>
      <c r="E628" s="23"/>
    </row>
    <row r="629" spans="1:5" ht="20.25" customHeight="1">
      <c r="A629" s="22">
        <v>20810</v>
      </c>
      <c r="B629" s="8" t="s">
        <v>723</v>
      </c>
      <c r="C629" s="24">
        <f t="shared" ref="C629:C631" si="63">+D629+E629</f>
        <v>347</v>
      </c>
      <c r="D629" s="24">
        <v>210</v>
      </c>
      <c r="E629" s="23">
        <v>137</v>
      </c>
    </row>
    <row r="630" spans="1:5" ht="20.25" customHeight="1">
      <c r="A630" s="22">
        <v>2081001</v>
      </c>
      <c r="B630" s="11" t="s">
        <v>724</v>
      </c>
      <c r="C630" s="24">
        <f t="shared" si="63"/>
        <v>156</v>
      </c>
      <c r="D630" s="24">
        <v>20</v>
      </c>
      <c r="E630" s="23">
        <v>136</v>
      </c>
    </row>
    <row r="631" spans="1:5" ht="20.25" customHeight="1">
      <c r="A631" s="22">
        <v>2081002</v>
      </c>
      <c r="B631" s="11" t="s">
        <v>725</v>
      </c>
      <c r="C631" s="24">
        <f t="shared" si="63"/>
        <v>23</v>
      </c>
      <c r="D631" s="24">
        <v>22</v>
      </c>
      <c r="E631" s="23">
        <v>1</v>
      </c>
    </row>
    <row r="632" spans="1:5" ht="20.25" customHeight="1">
      <c r="A632" s="22">
        <v>2081003</v>
      </c>
      <c r="B632" s="11" t="s">
        <v>726</v>
      </c>
      <c r="C632" s="24"/>
      <c r="D632" s="24"/>
      <c r="E632" s="23"/>
    </row>
    <row r="633" spans="1:5" ht="20.25" customHeight="1">
      <c r="A633" s="22">
        <v>2081004</v>
      </c>
      <c r="B633" s="11" t="s">
        <v>727</v>
      </c>
      <c r="C633" s="24">
        <f t="shared" ref="C633:C639" si="64">+D633+E633</f>
        <v>168</v>
      </c>
      <c r="D633" s="24">
        <v>168</v>
      </c>
      <c r="E633" s="23"/>
    </row>
    <row r="634" spans="1:5" ht="20.25" customHeight="1">
      <c r="A634" s="22">
        <v>2081005</v>
      </c>
      <c r="B634" s="11" t="s">
        <v>728</v>
      </c>
      <c r="C634" s="24"/>
      <c r="D634" s="24"/>
      <c r="E634" s="23"/>
    </row>
    <row r="635" spans="1:5" ht="20.25" customHeight="1">
      <c r="A635" s="22">
        <v>2081006</v>
      </c>
      <c r="B635" s="11" t="s">
        <v>729</v>
      </c>
      <c r="C635" s="24"/>
      <c r="D635" s="24"/>
      <c r="E635" s="23"/>
    </row>
    <row r="636" spans="1:5" ht="20.25" customHeight="1">
      <c r="A636" s="22">
        <v>2081099</v>
      </c>
      <c r="B636" s="11" t="s">
        <v>730</v>
      </c>
      <c r="C636" s="24"/>
      <c r="D636" s="24"/>
      <c r="E636" s="23"/>
    </row>
    <row r="637" spans="1:5" ht="20.25" customHeight="1">
      <c r="A637" s="22">
        <v>20811</v>
      </c>
      <c r="B637" s="8" t="s">
        <v>731</v>
      </c>
      <c r="C637" s="24">
        <f t="shared" si="64"/>
        <v>1348</v>
      </c>
      <c r="D637" s="24">
        <v>1278</v>
      </c>
      <c r="E637" s="23">
        <v>70</v>
      </c>
    </row>
    <row r="638" spans="1:5" ht="20.25" customHeight="1">
      <c r="A638" s="22">
        <v>2081101</v>
      </c>
      <c r="B638" s="11" t="s">
        <v>286</v>
      </c>
      <c r="C638" s="24">
        <f t="shared" si="64"/>
        <v>224</v>
      </c>
      <c r="D638" s="24">
        <v>224</v>
      </c>
      <c r="E638" s="23"/>
    </row>
    <row r="639" spans="1:5" ht="20.25" customHeight="1">
      <c r="A639" s="22">
        <v>2081102</v>
      </c>
      <c r="B639" s="11" t="s">
        <v>287</v>
      </c>
      <c r="C639" s="24">
        <f t="shared" si="64"/>
        <v>5</v>
      </c>
      <c r="D639" s="24">
        <v>5</v>
      </c>
      <c r="E639" s="23"/>
    </row>
    <row r="640" spans="1:5" ht="20.25" customHeight="1">
      <c r="A640" s="22">
        <v>2081103</v>
      </c>
      <c r="B640" s="11" t="s">
        <v>288</v>
      </c>
      <c r="C640" s="24"/>
      <c r="D640" s="24"/>
      <c r="E640" s="23"/>
    </row>
    <row r="641" spans="1:5" ht="20.25" customHeight="1">
      <c r="A641" s="22">
        <v>2081104</v>
      </c>
      <c r="B641" s="11" t="s">
        <v>732</v>
      </c>
      <c r="C641" s="24">
        <f t="shared" ref="C641:C643" si="65">+D641+E641</f>
        <v>143</v>
      </c>
      <c r="D641" s="24">
        <v>79</v>
      </c>
      <c r="E641" s="23">
        <v>64</v>
      </c>
    </row>
    <row r="642" spans="1:5" ht="20.25" customHeight="1">
      <c r="A642" s="22">
        <v>2081105</v>
      </c>
      <c r="B642" s="11" t="s">
        <v>733</v>
      </c>
      <c r="C642" s="24">
        <f t="shared" si="65"/>
        <v>312</v>
      </c>
      <c r="D642" s="24">
        <v>306</v>
      </c>
      <c r="E642" s="23">
        <v>6</v>
      </c>
    </row>
    <row r="643" spans="1:5" ht="20.25" customHeight="1">
      <c r="A643" s="22">
        <v>2081106</v>
      </c>
      <c r="B643" s="11" t="s">
        <v>734</v>
      </c>
      <c r="C643" s="24">
        <f t="shared" si="65"/>
        <v>111</v>
      </c>
      <c r="D643" s="24">
        <v>111</v>
      </c>
      <c r="E643" s="23"/>
    </row>
    <row r="644" spans="1:5" ht="20.25" customHeight="1">
      <c r="A644" s="22">
        <v>2081107</v>
      </c>
      <c r="B644" s="11" t="s">
        <v>735</v>
      </c>
      <c r="C644" s="24"/>
      <c r="D644" s="24"/>
      <c r="E644" s="23"/>
    </row>
    <row r="645" spans="1:5" ht="20.25" customHeight="1">
      <c r="A645" s="22">
        <v>2081199</v>
      </c>
      <c r="B645" s="11" t="s">
        <v>736</v>
      </c>
      <c r="C645" s="24">
        <f t="shared" ref="C645:C647" si="66">+D645+E645</f>
        <v>551</v>
      </c>
      <c r="D645" s="24">
        <v>551</v>
      </c>
      <c r="E645" s="23"/>
    </row>
    <row r="646" spans="1:5" ht="20.25" customHeight="1">
      <c r="A646" s="22">
        <v>20816</v>
      </c>
      <c r="B646" s="8" t="s">
        <v>737</v>
      </c>
      <c r="C646" s="24">
        <f t="shared" si="66"/>
        <v>18</v>
      </c>
      <c r="D646" s="24">
        <v>8</v>
      </c>
      <c r="E646" s="23">
        <v>10</v>
      </c>
    </row>
    <row r="647" spans="1:5" ht="20.25" customHeight="1">
      <c r="A647" s="22">
        <v>2081601</v>
      </c>
      <c r="B647" s="11" t="s">
        <v>286</v>
      </c>
      <c r="C647" s="24">
        <f t="shared" si="66"/>
        <v>10</v>
      </c>
      <c r="D647" s="24">
        <v>9</v>
      </c>
      <c r="E647" s="23">
        <v>1</v>
      </c>
    </row>
    <row r="648" spans="1:5" ht="20.25" customHeight="1">
      <c r="A648" s="22">
        <v>2081602</v>
      </c>
      <c r="B648" s="11" t="s">
        <v>287</v>
      </c>
      <c r="C648" s="24"/>
      <c r="D648" s="24"/>
      <c r="E648" s="23"/>
    </row>
    <row r="649" spans="1:5" ht="20.25" customHeight="1">
      <c r="A649" s="22">
        <v>2081603</v>
      </c>
      <c r="B649" s="11" t="s">
        <v>288</v>
      </c>
      <c r="C649" s="24"/>
      <c r="D649" s="24"/>
      <c r="E649" s="23"/>
    </row>
    <row r="650" spans="1:5" ht="20.25" customHeight="1">
      <c r="A650" s="22">
        <v>2081699</v>
      </c>
      <c r="B650" s="11" t="s">
        <v>738</v>
      </c>
      <c r="C650" s="24">
        <f t="shared" ref="C650:C656" si="67">+D650+E650</f>
        <v>9</v>
      </c>
      <c r="D650" s="24"/>
      <c r="E650" s="23">
        <v>9</v>
      </c>
    </row>
    <row r="651" spans="1:5" ht="20.25" customHeight="1">
      <c r="A651" s="22">
        <v>20819</v>
      </c>
      <c r="B651" s="8" t="s">
        <v>739</v>
      </c>
      <c r="C651" s="24"/>
      <c r="D651" s="24"/>
      <c r="E651" s="23"/>
    </row>
    <row r="652" spans="1:5" ht="20.25" customHeight="1">
      <c r="A652" s="22">
        <v>2081901</v>
      </c>
      <c r="B652" s="11" t="s">
        <v>740</v>
      </c>
      <c r="C652" s="24"/>
      <c r="D652" s="24"/>
      <c r="E652" s="23"/>
    </row>
    <row r="653" spans="1:5" ht="20.25" customHeight="1">
      <c r="A653" s="22">
        <v>2081902</v>
      </c>
      <c r="B653" s="11" t="s">
        <v>741</v>
      </c>
      <c r="C653" s="24"/>
      <c r="D653" s="24"/>
      <c r="E653" s="23"/>
    </row>
    <row r="654" spans="1:5" ht="20.25" customHeight="1">
      <c r="A654" s="22">
        <v>20820</v>
      </c>
      <c r="B654" s="8" t="s">
        <v>742</v>
      </c>
      <c r="C654" s="24">
        <f t="shared" si="67"/>
        <v>422</v>
      </c>
      <c r="D654" s="24">
        <v>10</v>
      </c>
      <c r="E654" s="23">
        <v>412</v>
      </c>
    </row>
    <row r="655" spans="1:5" ht="20.25" customHeight="1">
      <c r="A655" s="22">
        <v>2082001</v>
      </c>
      <c r="B655" s="11" t="s">
        <v>743</v>
      </c>
      <c r="C655" s="24">
        <f t="shared" si="67"/>
        <v>49</v>
      </c>
      <c r="D655" s="24">
        <v>9</v>
      </c>
      <c r="E655" s="23">
        <v>40</v>
      </c>
    </row>
    <row r="656" spans="1:5" ht="20.25" customHeight="1">
      <c r="A656" s="22">
        <v>2082002</v>
      </c>
      <c r="B656" s="11" t="s">
        <v>744</v>
      </c>
      <c r="C656" s="24">
        <f t="shared" si="67"/>
        <v>372</v>
      </c>
      <c r="D656" s="24"/>
      <c r="E656" s="23">
        <v>372</v>
      </c>
    </row>
    <row r="657" spans="1:5" ht="20.25" customHeight="1">
      <c r="A657" s="22">
        <v>20821</v>
      </c>
      <c r="B657" s="8" t="s">
        <v>745</v>
      </c>
      <c r="C657" s="24"/>
      <c r="D657" s="24"/>
      <c r="E657" s="23"/>
    </row>
    <row r="658" spans="1:5" ht="20.25" customHeight="1">
      <c r="A658" s="22">
        <v>2082101</v>
      </c>
      <c r="B658" s="11" t="s">
        <v>746</v>
      </c>
      <c r="C658" s="24"/>
      <c r="D658" s="24"/>
      <c r="E658" s="23"/>
    </row>
    <row r="659" spans="1:5" ht="20.25" customHeight="1">
      <c r="A659" s="22">
        <v>2082102</v>
      </c>
      <c r="B659" s="11" t="s">
        <v>747</v>
      </c>
      <c r="C659" s="24"/>
      <c r="D659" s="24"/>
      <c r="E659" s="23"/>
    </row>
    <row r="660" spans="1:5" ht="20.25" customHeight="1">
      <c r="A660" s="22">
        <v>20824</v>
      </c>
      <c r="B660" s="8" t="s">
        <v>748</v>
      </c>
      <c r="C660" s="24"/>
      <c r="D660" s="24"/>
      <c r="E660" s="23"/>
    </row>
    <row r="661" spans="1:5" ht="20.25" customHeight="1">
      <c r="A661" s="22">
        <v>2082401</v>
      </c>
      <c r="B661" s="11" t="s">
        <v>749</v>
      </c>
      <c r="C661" s="24"/>
      <c r="D661" s="24"/>
      <c r="E661" s="23"/>
    </row>
    <row r="662" spans="1:5" ht="20.25" customHeight="1">
      <c r="A662" s="22">
        <v>2082402</v>
      </c>
      <c r="B662" s="11" t="s">
        <v>750</v>
      </c>
      <c r="C662" s="24"/>
      <c r="D662" s="24"/>
      <c r="E662" s="23"/>
    </row>
    <row r="663" spans="1:5" ht="20.25" customHeight="1">
      <c r="A663" s="22">
        <v>20825</v>
      </c>
      <c r="B663" s="8" t="s">
        <v>751</v>
      </c>
      <c r="C663" s="24"/>
      <c r="D663" s="24"/>
      <c r="E663" s="23"/>
    </row>
    <row r="664" spans="1:5" ht="20.25" customHeight="1">
      <c r="A664" s="22">
        <v>2082501</v>
      </c>
      <c r="B664" s="11" t="s">
        <v>752</v>
      </c>
      <c r="C664" s="24"/>
      <c r="D664" s="24"/>
      <c r="E664" s="23"/>
    </row>
    <row r="665" spans="1:5" ht="20.25" customHeight="1">
      <c r="A665" s="22">
        <v>2082502</v>
      </c>
      <c r="B665" s="11" t="s">
        <v>753</v>
      </c>
      <c r="C665" s="24"/>
      <c r="D665" s="24"/>
      <c r="E665" s="23"/>
    </row>
    <row r="666" spans="1:5" ht="20.25" customHeight="1">
      <c r="A666" s="22">
        <v>20826</v>
      </c>
      <c r="B666" s="8" t="s">
        <v>754</v>
      </c>
      <c r="C666" s="24">
        <f t="shared" ref="C666:C670" si="68">+D666+E666</f>
        <v>902</v>
      </c>
      <c r="D666" s="24">
        <v>902</v>
      </c>
      <c r="E666" s="23"/>
    </row>
    <row r="667" spans="1:5" ht="20.25" customHeight="1">
      <c r="A667" s="22">
        <v>2082601</v>
      </c>
      <c r="B667" s="11" t="s">
        <v>755</v>
      </c>
      <c r="C667" s="24">
        <f t="shared" si="68"/>
        <v>902</v>
      </c>
      <c r="D667" s="24">
        <v>902</v>
      </c>
      <c r="E667" s="23"/>
    </row>
    <row r="668" spans="1:5" ht="20.25" customHeight="1">
      <c r="A668" s="22">
        <v>2082602</v>
      </c>
      <c r="B668" s="11" t="s">
        <v>756</v>
      </c>
      <c r="C668" s="24"/>
      <c r="D668" s="24"/>
      <c r="E668" s="23"/>
    </row>
    <row r="669" spans="1:5" ht="20.25" customHeight="1">
      <c r="A669" s="22">
        <v>2082699</v>
      </c>
      <c r="B669" s="11" t="s">
        <v>757</v>
      </c>
      <c r="C669" s="24"/>
      <c r="D669" s="24"/>
      <c r="E669" s="23"/>
    </row>
    <row r="670" spans="1:5" ht="20.25" customHeight="1">
      <c r="A670" s="22">
        <v>20827</v>
      </c>
      <c r="B670" s="8" t="s">
        <v>758</v>
      </c>
      <c r="C670" s="24">
        <f t="shared" si="68"/>
        <v>94</v>
      </c>
      <c r="D670" s="24"/>
      <c r="E670" s="23">
        <v>94</v>
      </c>
    </row>
    <row r="671" spans="1:5" ht="20.25" customHeight="1">
      <c r="A671" s="22">
        <v>2082701</v>
      </c>
      <c r="B671" s="11" t="s">
        <v>759</v>
      </c>
      <c r="C671" s="24"/>
      <c r="D671" s="24"/>
      <c r="E671" s="23"/>
    </row>
    <row r="672" spans="1:5" ht="20.25" customHeight="1">
      <c r="A672" s="22">
        <v>2082702</v>
      </c>
      <c r="B672" s="11" t="s">
        <v>760</v>
      </c>
      <c r="C672" s="24">
        <f t="shared" ref="C672:C676" si="69">+D672+E672</f>
        <v>94</v>
      </c>
      <c r="D672" s="24"/>
      <c r="E672" s="23">
        <v>94</v>
      </c>
    </row>
    <row r="673" spans="1:5" ht="20.25" customHeight="1">
      <c r="A673" s="22">
        <v>2082703</v>
      </c>
      <c r="B673" s="11" t="s">
        <v>761</v>
      </c>
      <c r="C673" s="24"/>
      <c r="D673" s="24"/>
      <c r="E673" s="23"/>
    </row>
    <row r="674" spans="1:5" ht="20.25" customHeight="1">
      <c r="A674" s="22">
        <v>2082799</v>
      </c>
      <c r="B674" s="11" t="s">
        <v>762</v>
      </c>
      <c r="C674" s="24"/>
      <c r="D674" s="24"/>
      <c r="E674" s="23"/>
    </row>
    <row r="675" spans="1:5" ht="20.25" customHeight="1">
      <c r="A675" s="22">
        <v>20828</v>
      </c>
      <c r="B675" s="8" t="s">
        <v>763</v>
      </c>
      <c r="C675" s="24">
        <f t="shared" si="69"/>
        <v>323</v>
      </c>
      <c r="D675" s="24">
        <v>323</v>
      </c>
      <c r="E675" s="23"/>
    </row>
    <row r="676" spans="1:5" ht="20.25" customHeight="1">
      <c r="A676" s="22">
        <v>2082801</v>
      </c>
      <c r="B676" s="11" t="s">
        <v>286</v>
      </c>
      <c r="C676" s="24">
        <f t="shared" si="69"/>
        <v>149</v>
      </c>
      <c r="D676" s="24">
        <v>149</v>
      </c>
      <c r="E676" s="23"/>
    </row>
    <row r="677" spans="1:5" ht="20.25" customHeight="1">
      <c r="A677" s="22">
        <v>2082802</v>
      </c>
      <c r="B677" s="11" t="s">
        <v>287</v>
      </c>
      <c r="C677" s="24"/>
      <c r="D677" s="24"/>
      <c r="E677" s="23"/>
    </row>
    <row r="678" spans="1:5" ht="20.25" customHeight="1">
      <c r="A678" s="22">
        <v>2082803</v>
      </c>
      <c r="B678" s="11" t="s">
        <v>288</v>
      </c>
      <c r="C678" s="24"/>
      <c r="D678" s="24"/>
      <c r="E678" s="23"/>
    </row>
    <row r="679" spans="1:5" ht="20.25" customHeight="1">
      <c r="A679" s="22">
        <v>2082804</v>
      </c>
      <c r="B679" s="11" t="s">
        <v>764</v>
      </c>
      <c r="C679" s="24"/>
      <c r="D679" s="24"/>
      <c r="E679" s="23"/>
    </row>
    <row r="680" spans="1:5" ht="20.25" customHeight="1">
      <c r="A680" s="22">
        <v>2082805</v>
      </c>
      <c r="B680" s="11" t="s">
        <v>765</v>
      </c>
      <c r="C680" s="24"/>
      <c r="D680" s="24"/>
      <c r="E680" s="23"/>
    </row>
    <row r="681" spans="1:5" ht="20.25" customHeight="1">
      <c r="A681" s="22">
        <v>2082850</v>
      </c>
      <c r="B681" s="11" t="s">
        <v>296</v>
      </c>
      <c r="C681" s="24"/>
      <c r="D681" s="24"/>
      <c r="E681" s="23"/>
    </row>
    <row r="682" spans="1:5" ht="20.25" customHeight="1">
      <c r="A682" s="22">
        <v>2082899</v>
      </c>
      <c r="B682" s="11" t="s">
        <v>766</v>
      </c>
      <c r="C682" s="24">
        <f t="shared" ref="C682:C691" si="70">+D682+E682</f>
        <v>174</v>
      </c>
      <c r="D682" s="24">
        <v>174</v>
      </c>
      <c r="E682" s="23"/>
    </row>
    <row r="683" spans="1:5" ht="20.25" customHeight="1">
      <c r="A683" s="22">
        <v>20830</v>
      </c>
      <c r="B683" s="8" t="s">
        <v>767</v>
      </c>
      <c r="C683" s="24"/>
      <c r="D683" s="24"/>
      <c r="E683" s="23"/>
    </row>
    <row r="684" spans="1:5" ht="20.25" customHeight="1">
      <c r="A684" s="22">
        <v>2083001</v>
      </c>
      <c r="B684" s="11" t="s">
        <v>768</v>
      </c>
      <c r="C684" s="24"/>
      <c r="D684" s="24"/>
      <c r="E684" s="23"/>
    </row>
    <row r="685" spans="1:5" ht="20.25" customHeight="1">
      <c r="A685" s="22">
        <v>2083099</v>
      </c>
      <c r="B685" s="11" t="s">
        <v>769</v>
      </c>
      <c r="C685" s="24"/>
      <c r="D685" s="24"/>
      <c r="E685" s="23"/>
    </row>
    <row r="686" spans="1:5" ht="20.25" customHeight="1">
      <c r="A686" s="22">
        <v>20899</v>
      </c>
      <c r="B686" s="8" t="s">
        <v>770</v>
      </c>
      <c r="C686" s="24">
        <f t="shared" si="70"/>
        <v>3234</v>
      </c>
      <c r="D686" s="24">
        <v>2092</v>
      </c>
      <c r="E686" s="23">
        <v>1142</v>
      </c>
    </row>
    <row r="687" spans="1:5" ht="20.25" customHeight="1">
      <c r="A687" s="22">
        <v>2089901</v>
      </c>
      <c r="B687" s="11" t="s">
        <v>771</v>
      </c>
      <c r="C687" s="24">
        <f t="shared" si="70"/>
        <v>3234</v>
      </c>
      <c r="D687" s="24">
        <v>2092</v>
      </c>
      <c r="E687" s="23">
        <v>1142</v>
      </c>
    </row>
    <row r="688" spans="1:5" ht="20.25" customHeight="1">
      <c r="A688" s="22">
        <v>210</v>
      </c>
      <c r="B688" s="8" t="s">
        <v>772</v>
      </c>
      <c r="C688" s="24">
        <f t="shared" si="70"/>
        <v>17346</v>
      </c>
      <c r="D688" s="24">
        <v>14118</v>
      </c>
      <c r="E688" s="23">
        <v>3228</v>
      </c>
    </row>
    <row r="689" spans="1:5" ht="20.25" customHeight="1">
      <c r="A689" s="22">
        <v>21001</v>
      </c>
      <c r="B689" s="8" t="s">
        <v>773</v>
      </c>
      <c r="C689" s="24">
        <f t="shared" si="70"/>
        <v>1977</v>
      </c>
      <c r="D689" s="24">
        <v>1977</v>
      </c>
      <c r="E689" s="23"/>
    </row>
    <row r="690" spans="1:5" ht="20.25" customHeight="1">
      <c r="A690" s="22">
        <v>2100101</v>
      </c>
      <c r="B690" s="11" t="s">
        <v>286</v>
      </c>
      <c r="C690" s="24">
        <f t="shared" si="70"/>
        <v>1419</v>
      </c>
      <c r="D690" s="24">
        <v>1419</v>
      </c>
      <c r="E690" s="23"/>
    </row>
    <row r="691" spans="1:5" ht="20.25" customHeight="1">
      <c r="A691" s="22">
        <v>2100102</v>
      </c>
      <c r="B691" s="11" t="s">
        <v>287</v>
      </c>
      <c r="C691" s="24">
        <f t="shared" si="70"/>
        <v>215</v>
      </c>
      <c r="D691" s="24">
        <v>215</v>
      </c>
      <c r="E691" s="23"/>
    </row>
    <row r="692" spans="1:5" ht="20.25" customHeight="1">
      <c r="A692" s="22">
        <v>2100103</v>
      </c>
      <c r="B692" s="11" t="s">
        <v>288</v>
      </c>
      <c r="C692" s="24"/>
      <c r="D692" s="24"/>
      <c r="E692" s="23"/>
    </row>
    <row r="693" spans="1:5" ht="20.25" customHeight="1">
      <c r="A693" s="22">
        <v>2100199</v>
      </c>
      <c r="B693" s="11" t="s">
        <v>774</v>
      </c>
      <c r="C693" s="24">
        <f t="shared" ref="C693:C697" si="71">+D693+E693</f>
        <v>343</v>
      </c>
      <c r="D693" s="24">
        <v>343</v>
      </c>
      <c r="E693" s="23"/>
    </row>
    <row r="694" spans="1:5" ht="20.25" customHeight="1">
      <c r="A694" s="22">
        <v>21002</v>
      </c>
      <c r="B694" s="8" t="s">
        <v>775</v>
      </c>
      <c r="C694" s="24">
        <f t="shared" si="71"/>
        <v>3604</v>
      </c>
      <c r="D694" s="24">
        <v>2592</v>
      </c>
      <c r="E694" s="23">
        <v>1012</v>
      </c>
    </row>
    <row r="695" spans="1:5" ht="20.25" customHeight="1">
      <c r="A695" s="22">
        <v>2100201</v>
      </c>
      <c r="B695" s="11" t="s">
        <v>776</v>
      </c>
      <c r="C695" s="24">
        <f t="shared" si="71"/>
        <v>804</v>
      </c>
      <c r="D695" s="24">
        <v>804</v>
      </c>
      <c r="E695" s="23"/>
    </row>
    <row r="696" spans="1:5" ht="20.25" customHeight="1">
      <c r="A696" s="22">
        <v>2100202</v>
      </c>
      <c r="B696" s="11" t="s">
        <v>777</v>
      </c>
      <c r="C696" s="24">
        <f t="shared" si="71"/>
        <v>184</v>
      </c>
      <c r="D696" s="24">
        <v>184</v>
      </c>
      <c r="E696" s="23"/>
    </row>
    <row r="697" spans="1:5" ht="20.25" customHeight="1">
      <c r="A697" s="22">
        <v>2100203</v>
      </c>
      <c r="B697" s="11" t="s">
        <v>778</v>
      </c>
      <c r="C697" s="24">
        <f t="shared" si="71"/>
        <v>1139</v>
      </c>
      <c r="D697" s="24">
        <v>508</v>
      </c>
      <c r="E697" s="23">
        <v>631</v>
      </c>
    </row>
    <row r="698" spans="1:5" ht="20.25" customHeight="1">
      <c r="A698" s="22">
        <v>2100204</v>
      </c>
      <c r="B698" s="11" t="s">
        <v>779</v>
      </c>
      <c r="C698" s="24"/>
      <c r="D698" s="24"/>
      <c r="E698" s="23"/>
    </row>
    <row r="699" spans="1:5" ht="20.25" customHeight="1">
      <c r="A699" s="22">
        <v>2100205</v>
      </c>
      <c r="B699" s="11" t="s">
        <v>780</v>
      </c>
      <c r="C699" s="24">
        <f t="shared" ref="C699:C702" si="72">+D699+E699</f>
        <v>26</v>
      </c>
      <c r="D699" s="24">
        <v>26</v>
      </c>
      <c r="E699" s="23"/>
    </row>
    <row r="700" spans="1:5" ht="20.25" customHeight="1">
      <c r="A700" s="22">
        <v>2100206</v>
      </c>
      <c r="B700" s="11" t="s">
        <v>781</v>
      </c>
      <c r="C700" s="24">
        <f t="shared" si="72"/>
        <v>24</v>
      </c>
      <c r="D700" s="24">
        <v>24</v>
      </c>
      <c r="E700" s="23"/>
    </row>
    <row r="701" spans="1:5" ht="20.25" customHeight="1">
      <c r="A701" s="22">
        <v>2100207</v>
      </c>
      <c r="B701" s="11" t="s">
        <v>782</v>
      </c>
      <c r="C701" s="24"/>
      <c r="D701" s="24"/>
      <c r="E701" s="23"/>
    </row>
    <row r="702" spans="1:5" ht="20.25" customHeight="1">
      <c r="A702" s="22">
        <v>2100208</v>
      </c>
      <c r="B702" s="11" t="s">
        <v>783</v>
      </c>
      <c r="C702" s="24">
        <f t="shared" si="72"/>
        <v>9</v>
      </c>
      <c r="D702" s="24">
        <v>9</v>
      </c>
      <c r="E702" s="23"/>
    </row>
    <row r="703" spans="1:5" ht="20.25" customHeight="1">
      <c r="A703" s="22">
        <v>2100209</v>
      </c>
      <c r="B703" s="11" t="s">
        <v>784</v>
      </c>
      <c r="C703" s="24"/>
      <c r="D703" s="24"/>
      <c r="E703" s="23"/>
    </row>
    <row r="704" spans="1:5" ht="20.25" customHeight="1">
      <c r="A704" s="22">
        <v>2100210</v>
      </c>
      <c r="B704" s="11" t="s">
        <v>785</v>
      </c>
      <c r="C704" s="24"/>
      <c r="D704" s="24"/>
      <c r="E704" s="23"/>
    </row>
    <row r="705" spans="1:5" ht="20.25" customHeight="1">
      <c r="A705" s="22">
        <v>2100211</v>
      </c>
      <c r="B705" s="11" t="s">
        <v>786</v>
      </c>
      <c r="C705" s="24"/>
      <c r="D705" s="24"/>
      <c r="E705" s="23"/>
    </row>
    <row r="706" spans="1:5" ht="20.25" customHeight="1">
      <c r="A706" s="22">
        <v>2100212</v>
      </c>
      <c r="B706" s="11" t="s">
        <v>787</v>
      </c>
      <c r="C706" s="24"/>
      <c r="D706" s="24"/>
      <c r="E706" s="23"/>
    </row>
    <row r="707" spans="1:5" ht="20.25" customHeight="1">
      <c r="A707" s="22">
        <v>2100299</v>
      </c>
      <c r="B707" s="11" t="s">
        <v>788</v>
      </c>
      <c r="C707" s="24">
        <f t="shared" ref="C707:C715" si="73">+D707+E707</f>
        <v>1419</v>
      </c>
      <c r="D707" s="24">
        <v>1038</v>
      </c>
      <c r="E707" s="23">
        <v>381</v>
      </c>
    </row>
    <row r="708" spans="1:5" ht="20.25" customHeight="1">
      <c r="A708" s="22">
        <v>21003</v>
      </c>
      <c r="B708" s="8" t="s">
        <v>789</v>
      </c>
      <c r="C708" s="24">
        <f t="shared" si="73"/>
        <v>91</v>
      </c>
      <c r="D708" s="24">
        <v>91</v>
      </c>
      <c r="E708" s="23"/>
    </row>
    <row r="709" spans="1:5" ht="20.25" customHeight="1">
      <c r="A709" s="22">
        <v>2100301</v>
      </c>
      <c r="B709" s="11" t="s">
        <v>790</v>
      </c>
      <c r="C709" s="24"/>
      <c r="D709" s="24"/>
      <c r="E709" s="23"/>
    </row>
    <row r="710" spans="1:5" ht="20.25" customHeight="1">
      <c r="A710" s="22">
        <v>2100302</v>
      </c>
      <c r="B710" s="11" t="s">
        <v>791</v>
      </c>
      <c r="C710" s="24"/>
      <c r="D710" s="24"/>
      <c r="E710" s="23"/>
    </row>
    <row r="711" spans="1:5" ht="20.25" customHeight="1">
      <c r="A711" s="22">
        <v>2100399</v>
      </c>
      <c r="B711" s="11" t="s">
        <v>792</v>
      </c>
      <c r="C711" s="24">
        <f t="shared" si="73"/>
        <v>91</v>
      </c>
      <c r="D711" s="24">
        <v>91</v>
      </c>
      <c r="E711" s="23"/>
    </row>
    <row r="712" spans="1:5" ht="20.25" customHeight="1">
      <c r="A712" s="22">
        <v>21004</v>
      </c>
      <c r="B712" s="8" t="s">
        <v>793</v>
      </c>
      <c r="C712" s="24">
        <f t="shared" si="73"/>
        <v>4980</v>
      </c>
      <c r="D712" s="24">
        <v>4088</v>
      </c>
      <c r="E712" s="23">
        <v>892</v>
      </c>
    </row>
    <row r="713" spans="1:5" ht="20.25" customHeight="1">
      <c r="A713" s="22">
        <v>2100401</v>
      </c>
      <c r="B713" s="11" t="s">
        <v>794</v>
      </c>
      <c r="C713" s="24">
        <f t="shared" si="73"/>
        <v>922</v>
      </c>
      <c r="D713" s="24">
        <v>922</v>
      </c>
      <c r="E713" s="23"/>
    </row>
    <row r="714" spans="1:5" ht="20.25" customHeight="1">
      <c r="A714" s="22">
        <v>2100402</v>
      </c>
      <c r="B714" s="11" t="s">
        <v>795</v>
      </c>
      <c r="C714" s="24">
        <f t="shared" si="73"/>
        <v>299</v>
      </c>
      <c r="D714" s="24">
        <v>299</v>
      </c>
      <c r="E714" s="23"/>
    </row>
    <row r="715" spans="1:5" ht="20.25" customHeight="1">
      <c r="A715" s="22">
        <v>2100403</v>
      </c>
      <c r="B715" s="11" t="s">
        <v>796</v>
      </c>
      <c r="C715" s="24">
        <f t="shared" si="73"/>
        <v>1378</v>
      </c>
      <c r="D715" s="24">
        <v>1378</v>
      </c>
      <c r="E715" s="23"/>
    </row>
    <row r="716" spans="1:5" ht="20.25" customHeight="1">
      <c r="A716" s="22">
        <v>2100404</v>
      </c>
      <c r="B716" s="11" t="s">
        <v>797</v>
      </c>
      <c r="C716" s="24"/>
      <c r="D716" s="24"/>
      <c r="E716" s="23"/>
    </row>
    <row r="717" spans="1:5" ht="20.25" customHeight="1">
      <c r="A717" s="22">
        <v>2100405</v>
      </c>
      <c r="B717" s="11" t="s">
        <v>798</v>
      </c>
      <c r="C717" s="24">
        <f t="shared" ref="C717:C725" si="74">+D717+E717</f>
        <v>66</v>
      </c>
      <c r="D717" s="24">
        <v>66</v>
      </c>
      <c r="E717" s="23"/>
    </row>
    <row r="718" spans="1:5" ht="20.25" customHeight="1">
      <c r="A718" s="22">
        <v>2100406</v>
      </c>
      <c r="B718" s="11" t="s">
        <v>799</v>
      </c>
      <c r="C718" s="24">
        <f t="shared" si="74"/>
        <v>152</v>
      </c>
      <c r="D718" s="24">
        <v>152</v>
      </c>
      <c r="E718" s="23"/>
    </row>
    <row r="719" spans="1:5" ht="20.25" customHeight="1">
      <c r="A719" s="22">
        <v>2100407</v>
      </c>
      <c r="B719" s="11" t="s">
        <v>800</v>
      </c>
      <c r="C719" s="24"/>
      <c r="D719" s="24"/>
      <c r="E719" s="23"/>
    </row>
    <row r="720" spans="1:5" ht="20.25" customHeight="1">
      <c r="A720" s="22">
        <v>2100408</v>
      </c>
      <c r="B720" s="11" t="s">
        <v>801</v>
      </c>
      <c r="C720" s="24">
        <f t="shared" si="74"/>
        <v>283</v>
      </c>
      <c r="D720" s="24">
        <v>239</v>
      </c>
      <c r="E720" s="23">
        <v>44</v>
      </c>
    </row>
    <row r="721" spans="1:5" ht="20.25" customHeight="1">
      <c r="A721" s="22">
        <v>2100409</v>
      </c>
      <c r="B721" s="11" t="s">
        <v>802</v>
      </c>
      <c r="C721" s="24">
        <f t="shared" si="74"/>
        <v>1100</v>
      </c>
      <c r="D721" s="24">
        <v>252</v>
      </c>
      <c r="E721" s="23">
        <v>848</v>
      </c>
    </row>
    <row r="722" spans="1:5" ht="20.25" customHeight="1">
      <c r="A722" s="22">
        <v>2100410</v>
      </c>
      <c r="B722" s="11" t="s">
        <v>803</v>
      </c>
      <c r="C722" s="24">
        <f t="shared" si="74"/>
        <v>54</v>
      </c>
      <c r="D722" s="24">
        <v>54</v>
      </c>
      <c r="E722" s="23"/>
    </row>
    <row r="723" spans="1:5" ht="20.25" customHeight="1">
      <c r="A723" s="22">
        <v>2100499</v>
      </c>
      <c r="B723" s="11" t="s">
        <v>804</v>
      </c>
      <c r="C723" s="24">
        <f t="shared" si="74"/>
        <v>724</v>
      </c>
      <c r="D723" s="24">
        <v>724</v>
      </c>
      <c r="E723" s="23"/>
    </row>
    <row r="724" spans="1:5" ht="20.25" customHeight="1">
      <c r="A724" s="22">
        <v>21006</v>
      </c>
      <c r="B724" s="8" t="s">
        <v>805</v>
      </c>
      <c r="C724" s="24">
        <f t="shared" si="74"/>
        <v>121</v>
      </c>
      <c r="D724" s="24">
        <v>48</v>
      </c>
      <c r="E724" s="23">
        <v>73</v>
      </c>
    </row>
    <row r="725" spans="1:5" ht="20.25" customHeight="1">
      <c r="A725" s="22">
        <v>2100601</v>
      </c>
      <c r="B725" s="11" t="s">
        <v>806</v>
      </c>
      <c r="C725" s="24">
        <f t="shared" si="74"/>
        <v>121</v>
      </c>
      <c r="D725" s="24">
        <v>48</v>
      </c>
      <c r="E725" s="23">
        <v>73</v>
      </c>
    </row>
    <row r="726" spans="1:5" ht="20.25" customHeight="1">
      <c r="A726" s="22">
        <v>2100699</v>
      </c>
      <c r="B726" s="11" t="s">
        <v>807</v>
      </c>
      <c r="C726" s="24"/>
      <c r="D726" s="24"/>
      <c r="E726" s="23"/>
    </row>
    <row r="727" spans="1:5" ht="20.25" customHeight="1">
      <c r="A727" s="22">
        <v>21007</v>
      </c>
      <c r="B727" s="8" t="s">
        <v>808</v>
      </c>
      <c r="C727" s="24">
        <f t="shared" ref="C727:C735" si="75">+D727+E727</f>
        <v>2642</v>
      </c>
      <c r="D727" s="24">
        <v>1775</v>
      </c>
      <c r="E727" s="23">
        <v>867</v>
      </c>
    </row>
    <row r="728" spans="1:5" ht="20.25" customHeight="1">
      <c r="A728" s="22">
        <v>2100716</v>
      </c>
      <c r="B728" s="11" t="s">
        <v>809</v>
      </c>
      <c r="C728" s="24">
        <f t="shared" si="75"/>
        <v>2</v>
      </c>
      <c r="D728" s="24">
        <v>2</v>
      </c>
      <c r="E728" s="23"/>
    </row>
    <row r="729" spans="1:5" ht="20.25" customHeight="1">
      <c r="A729" s="22">
        <v>2100717</v>
      </c>
      <c r="B729" s="11" t="s">
        <v>810</v>
      </c>
      <c r="C729" s="24">
        <f t="shared" si="75"/>
        <v>1557</v>
      </c>
      <c r="D729" s="24">
        <v>700</v>
      </c>
      <c r="E729" s="23">
        <v>857</v>
      </c>
    </row>
    <row r="730" spans="1:5" ht="20.25" customHeight="1">
      <c r="A730" s="22">
        <v>2100799</v>
      </c>
      <c r="B730" s="11" t="s">
        <v>811</v>
      </c>
      <c r="C730" s="24">
        <f t="shared" si="75"/>
        <v>1083</v>
      </c>
      <c r="D730" s="24">
        <v>1073</v>
      </c>
      <c r="E730" s="23">
        <v>10</v>
      </c>
    </row>
    <row r="731" spans="1:5" ht="20.25" customHeight="1">
      <c r="A731" s="22">
        <v>21011</v>
      </c>
      <c r="B731" s="8" t="s">
        <v>812</v>
      </c>
      <c r="C731" s="24">
        <f t="shared" si="75"/>
        <v>3530</v>
      </c>
      <c r="D731" s="24">
        <v>3530</v>
      </c>
      <c r="E731" s="23"/>
    </row>
    <row r="732" spans="1:5" ht="20.25" customHeight="1">
      <c r="A732" s="22">
        <v>2101101</v>
      </c>
      <c r="B732" s="11" t="s">
        <v>813</v>
      </c>
      <c r="C732" s="24">
        <f t="shared" si="75"/>
        <v>2234</v>
      </c>
      <c r="D732" s="24">
        <v>2234</v>
      </c>
      <c r="E732" s="23"/>
    </row>
    <row r="733" spans="1:5" ht="20.25" customHeight="1">
      <c r="A733" s="22">
        <v>2101102</v>
      </c>
      <c r="B733" s="11" t="s">
        <v>814</v>
      </c>
      <c r="C733" s="24">
        <f t="shared" si="75"/>
        <v>626</v>
      </c>
      <c r="D733" s="24">
        <v>626</v>
      </c>
      <c r="E733" s="23"/>
    </row>
    <row r="734" spans="1:5" ht="20.25" customHeight="1">
      <c r="A734" s="22">
        <v>2101103</v>
      </c>
      <c r="B734" s="11" t="s">
        <v>815</v>
      </c>
      <c r="C734" s="24">
        <f t="shared" si="75"/>
        <v>661</v>
      </c>
      <c r="D734" s="24">
        <v>661</v>
      </c>
      <c r="E734" s="23"/>
    </row>
    <row r="735" spans="1:5" ht="20.25" customHeight="1">
      <c r="A735" s="22">
        <v>2101199</v>
      </c>
      <c r="B735" s="11" t="s">
        <v>816</v>
      </c>
      <c r="C735" s="24">
        <f t="shared" si="75"/>
        <v>10</v>
      </c>
      <c r="D735" s="24">
        <v>10</v>
      </c>
      <c r="E735" s="23"/>
    </row>
    <row r="736" spans="1:5" ht="20.25" customHeight="1">
      <c r="A736" s="22">
        <v>21012</v>
      </c>
      <c r="B736" s="8" t="s">
        <v>817</v>
      </c>
      <c r="C736" s="24"/>
      <c r="D736" s="24"/>
      <c r="E736" s="23"/>
    </row>
    <row r="737" spans="1:5" ht="20.25" customHeight="1">
      <c r="A737" s="22">
        <v>2101201</v>
      </c>
      <c r="B737" s="11" t="s">
        <v>818</v>
      </c>
      <c r="C737" s="24"/>
      <c r="D737" s="24"/>
      <c r="E737" s="23"/>
    </row>
    <row r="738" spans="1:5" ht="20.25" customHeight="1">
      <c r="A738" s="22">
        <v>2101202</v>
      </c>
      <c r="B738" s="11" t="s">
        <v>819</v>
      </c>
      <c r="C738" s="24"/>
      <c r="D738" s="24"/>
      <c r="E738" s="23"/>
    </row>
    <row r="739" spans="1:5" ht="20.25" customHeight="1">
      <c r="A739" s="22">
        <v>2101299</v>
      </c>
      <c r="B739" s="11" t="s">
        <v>820</v>
      </c>
      <c r="C739" s="24"/>
      <c r="D739" s="24"/>
      <c r="E739" s="23"/>
    </row>
    <row r="740" spans="1:5" ht="20.25" customHeight="1">
      <c r="A740" s="22">
        <v>21013</v>
      </c>
      <c r="B740" s="8" t="s">
        <v>821</v>
      </c>
      <c r="C740" s="24">
        <f t="shared" ref="C740:C745" si="76">+D740+E740</f>
        <v>311</v>
      </c>
      <c r="D740" s="24"/>
      <c r="E740" s="23">
        <v>311</v>
      </c>
    </row>
    <row r="741" spans="1:5" ht="20.25" customHeight="1">
      <c r="A741" s="22">
        <v>2101301</v>
      </c>
      <c r="B741" s="11" t="s">
        <v>822</v>
      </c>
      <c r="C741" s="24">
        <f t="shared" si="76"/>
        <v>26</v>
      </c>
      <c r="D741" s="24"/>
      <c r="E741" s="23">
        <v>26</v>
      </c>
    </row>
    <row r="742" spans="1:5" ht="20.25" customHeight="1">
      <c r="A742" s="22">
        <v>2101302</v>
      </c>
      <c r="B742" s="11" t="s">
        <v>823</v>
      </c>
      <c r="C742" s="24">
        <f t="shared" si="76"/>
        <v>260</v>
      </c>
      <c r="D742" s="24"/>
      <c r="E742" s="23">
        <v>260</v>
      </c>
    </row>
    <row r="743" spans="1:5" ht="20.25" customHeight="1">
      <c r="A743" s="22">
        <v>2101399</v>
      </c>
      <c r="B743" s="11" t="s">
        <v>824</v>
      </c>
      <c r="C743" s="24">
        <f t="shared" si="76"/>
        <v>25</v>
      </c>
      <c r="D743" s="24"/>
      <c r="E743" s="23">
        <v>25</v>
      </c>
    </row>
    <row r="744" spans="1:5" ht="20.25" customHeight="1">
      <c r="A744" s="22">
        <v>21014</v>
      </c>
      <c r="B744" s="8" t="s">
        <v>825</v>
      </c>
      <c r="C744" s="24">
        <f t="shared" si="76"/>
        <v>56</v>
      </c>
      <c r="D744" s="24"/>
      <c r="E744" s="23">
        <v>56</v>
      </c>
    </row>
    <row r="745" spans="1:5" ht="20.25" customHeight="1">
      <c r="A745" s="22">
        <v>2101401</v>
      </c>
      <c r="B745" s="11" t="s">
        <v>826</v>
      </c>
      <c r="C745" s="24">
        <f t="shared" si="76"/>
        <v>56</v>
      </c>
      <c r="D745" s="24"/>
      <c r="E745" s="23">
        <v>56</v>
      </c>
    </row>
    <row r="746" spans="1:5" ht="20.25" customHeight="1">
      <c r="A746" s="22">
        <v>2101499</v>
      </c>
      <c r="B746" s="11" t="s">
        <v>827</v>
      </c>
      <c r="C746" s="24"/>
      <c r="D746" s="24"/>
      <c r="E746" s="23"/>
    </row>
    <row r="747" spans="1:5" ht="20.25" customHeight="1">
      <c r="A747" s="22">
        <v>21015</v>
      </c>
      <c r="B747" s="8" t="s">
        <v>828</v>
      </c>
      <c r="C747" s="24">
        <f>+D747+E747</f>
        <v>18</v>
      </c>
      <c r="D747" s="24">
        <v>18</v>
      </c>
      <c r="E747" s="23"/>
    </row>
    <row r="748" spans="1:5" ht="20.25" customHeight="1">
      <c r="A748" s="22">
        <v>2101501</v>
      </c>
      <c r="B748" s="11" t="s">
        <v>286</v>
      </c>
      <c r="C748" s="24">
        <f>+D748+E748</f>
        <v>9</v>
      </c>
      <c r="D748" s="24">
        <v>9</v>
      </c>
      <c r="E748" s="23"/>
    </row>
    <row r="749" spans="1:5" ht="20.25" customHeight="1">
      <c r="A749" s="22">
        <v>2101502</v>
      </c>
      <c r="B749" s="11" t="s">
        <v>287</v>
      </c>
      <c r="C749" s="24"/>
      <c r="D749" s="24"/>
      <c r="E749" s="23"/>
    </row>
    <row r="750" spans="1:5" ht="20.25" customHeight="1">
      <c r="A750" s="22">
        <v>2101503</v>
      </c>
      <c r="B750" s="11" t="s">
        <v>288</v>
      </c>
      <c r="C750" s="24"/>
      <c r="D750" s="24"/>
      <c r="E750" s="23"/>
    </row>
    <row r="751" spans="1:5" ht="20.25" customHeight="1">
      <c r="A751" s="22">
        <v>2101504</v>
      </c>
      <c r="B751" s="11" t="s">
        <v>329</v>
      </c>
      <c r="C751" s="24"/>
      <c r="D751" s="24"/>
      <c r="E751" s="23"/>
    </row>
    <row r="752" spans="1:5" ht="20.25" customHeight="1">
      <c r="A752" s="22">
        <v>2101505</v>
      </c>
      <c r="B752" s="11" t="s">
        <v>829</v>
      </c>
      <c r="C752" s="24"/>
      <c r="D752" s="24"/>
      <c r="E752" s="23"/>
    </row>
    <row r="753" spans="1:5" ht="20.25" customHeight="1">
      <c r="A753" s="22">
        <v>2101506</v>
      </c>
      <c r="B753" s="11" t="s">
        <v>830</v>
      </c>
      <c r="C753" s="24"/>
      <c r="D753" s="24"/>
      <c r="E753" s="23"/>
    </row>
    <row r="754" spans="1:5" ht="20.25" customHeight="1">
      <c r="A754" s="22">
        <v>2101550</v>
      </c>
      <c r="B754" s="11" t="s">
        <v>296</v>
      </c>
      <c r="C754" s="24">
        <f t="shared" ref="C754:C761" si="77">+D754+E754</f>
        <v>9</v>
      </c>
      <c r="D754" s="24">
        <v>9</v>
      </c>
      <c r="E754" s="23"/>
    </row>
    <row r="755" spans="1:5" ht="20.25" customHeight="1">
      <c r="A755" s="22">
        <v>2101599</v>
      </c>
      <c r="B755" s="11" t="s">
        <v>831</v>
      </c>
      <c r="C755" s="24"/>
      <c r="D755" s="24"/>
      <c r="E755" s="23"/>
    </row>
    <row r="756" spans="1:5" ht="20.25" customHeight="1">
      <c r="A756" s="22">
        <v>21099</v>
      </c>
      <c r="B756" s="8" t="s">
        <v>832</v>
      </c>
      <c r="C756" s="24">
        <f t="shared" si="77"/>
        <v>17</v>
      </c>
      <c r="D756" s="24"/>
      <c r="E756" s="23">
        <v>17</v>
      </c>
    </row>
    <row r="757" spans="1:5" ht="20.25" customHeight="1">
      <c r="A757" s="22">
        <v>2109901</v>
      </c>
      <c r="B757" s="11" t="s">
        <v>833</v>
      </c>
      <c r="C757" s="24">
        <f t="shared" si="77"/>
        <v>17</v>
      </c>
      <c r="D757" s="24"/>
      <c r="E757" s="23">
        <v>17</v>
      </c>
    </row>
    <row r="758" spans="1:5" ht="20.25" customHeight="1">
      <c r="A758" s="22">
        <v>211</v>
      </c>
      <c r="B758" s="8" t="s">
        <v>834</v>
      </c>
      <c r="C758" s="24">
        <f t="shared" si="77"/>
        <v>19271</v>
      </c>
      <c r="D758" s="24">
        <v>15762</v>
      </c>
      <c r="E758" s="23">
        <v>3509</v>
      </c>
    </row>
    <row r="759" spans="1:5" ht="20.25" customHeight="1">
      <c r="A759" s="22">
        <v>21101</v>
      </c>
      <c r="B759" s="8" t="s">
        <v>835</v>
      </c>
      <c r="C759" s="24">
        <f t="shared" si="77"/>
        <v>3301</v>
      </c>
      <c r="D759" s="24">
        <v>3203</v>
      </c>
      <c r="E759" s="23">
        <v>98</v>
      </c>
    </row>
    <row r="760" spans="1:5" ht="20.25" customHeight="1">
      <c r="A760" s="22">
        <v>2110101</v>
      </c>
      <c r="B760" s="11" t="s">
        <v>286</v>
      </c>
      <c r="C760" s="24">
        <f t="shared" si="77"/>
        <v>1972</v>
      </c>
      <c r="D760" s="24">
        <v>1972</v>
      </c>
      <c r="E760" s="23"/>
    </row>
    <row r="761" spans="1:5" ht="20.25" customHeight="1">
      <c r="A761" s="22">
        <v>2110102</v>
      </c>
      <c r="B761" s="11" t="s">
        <v>287</v>
      </c>
      <c r="C761" s="24">
        <f t="shared" si="77"/>
        <v>4</v>
      </c>
      <c r="D761" s="24">
        <v>4</v>
      </c>
      <c r="E761" s="23"/>
    </row>
    <row r="762" spans="1:5" ht="20.25" customHeight="1">
      <c r="A762" s="22">
        <v>2110103</v>
      </c>
      <c r="B762" s="11" t="s">
        <v>288</v>
      </c>
      <c r="C762" s="24"/>
      <c r="D762" s="24"/>
      <c r="E762" s="23"/>
    </row>
    <row r="763" spans="1:5" ht="20.25" customHeight="1">
      <c r="A763" s="22">
        <v>2110104</v>
      </c>
      <c r="B763" s="11" t="s">
        <v>836</v>
      </c>
      <c r="C763" s="24">
        <f>+D763+E763</f>
        <v>64</v>
      </c>
      <c r="D763" s="24">
        <v>64</v>
      </c>
      <c r="E763" s="23"/>
    </row>
    <row r="764" spans="1:5" ht="20.25" customHeight="1">
      <c r="A764" s="22">
        <v>2110105</v>
      </c>
      <c r="B764" s="11" t="s">
        <v>837</v>
      </c>
      <c r="C764" s="24"/>
      <c r="D764" s="24"/>
      <c r="E764" s="23"/>
    </row>
    <row r="765" spans="1:5" ht="20.25" customHeight="1">
      <c r="A765" s="22">
        <v>2110106</v>
      </c>
      <c r="B765" s="11" t="s">
        <v>838</v>
      </c>
      <c r="C765" s="24"/>
      <c r="D765" s="24"/>
      <c r="E765" s="23"/>
    </row>
    <row r="766" spans="1:5" ht="20.25" customHeight="1">
      <c r="A766" s="22">
        <v>2110107</v>
      </c>
      <c r="B766" s="11" t="s">
        <v>839</v>
      </c>
      <c r="C766" s="24"/>
      <c r="D766" s="24"/>
      <c r="E766" s="23"/>
    </row>
    <row r="767" spans="1:5" ht="20.25" customHeight="1">
      <c r="A767" s="22">
        <v>2110108</v>
      </c>
      <c r="B767" s="11" t="s">
        <v>316</v>
      </c>
      <c r="C767" s="24"/>
      <c r="D767" s="24"/>
      <c r="E767" s="23"/>
    </row>
    <row r="768" spans="1:5" ht="20.25" customHeight="1">
      <c r="A768" s="22">
        <v>2110199</v>
      </c>
      <c r="B768" s="11" t="s">
        <v>840</v>
      </c>
      <c r="C768" s="24">
        <f t="shared" ref="C768:C770" si="78">+D768+E768</f>
        <v>1260</v>
      </c>
      <c r="D768" s="24">
        <v>1162</v>
      </c>
      <c r="E768" s="23">
        <v>98</v>
      </c>
    </row>
    <row r="769" spans="1:5" ht="20.25" customHeight="1">
      <c r="A769" s="22">
        <v>21102</v>
      </c>
      <c r="B769" s="8" t="s">
        <v>841</v>
      </c>
      <c r="C769" s="24">
        <f t="shared" si="78"/>
        <v>679</v>
      </c>
      <c r="D769" s="24">
        <v>679</v>
      </c>
      <c r="E769" s="23"/>
    </row>
    <row r="770" spans="1:5" ht="20.25" customHeight="1">
      <c r="A770" s="22">
        <v>2110203</v>
      </c>
      <c r="B770" s="11" t="s">
        <v>842</v>
      </c>
      <c r="C770" s="24">
        <f t="shared" si="78"/>
        <v>606</v>
      </c>
      <c r="D770" s="24">
        <v>606</v>
      </c>
      <c r="E770" s="23"/>
    </row>
    <row r="771" spans="1:5" ht="20.25" customHeight="1">
      <c r="A771" s="22">
        <v>2110204</v>
      </c>
      <c r="B771" s="11" t="s">
        <v>843</v>
      </c>
      <c r="C771" s="24"/>
      <c r="D771" s="24"/>
      <c r="E771" s="23"/>
    </row>
    <row r="772" spans="1:5" ht="20.25" customHeight="1">
      <c r="A772" s="22">
        <v>2110299</v>
      </c>
      <c r="B772" s="11" t="s">
        <v>844</v>
      </c>
      <c r="C772" s="24">
        <f t="shared" ref="C772:C775" si="79">+D772+E772</f>
        <v>72</v>
      </c>
      <c r="D772" s="24">
        <v>72</v>
      </c>
      <c r="E772" s="23"/>
    </row>
    <row r="773" spans="1:5" ht="20.25" customHeight="1">
      <c r="A773" s="22">
        <v>21103</v>
      </c>
      <c r="B773" s="8" t="s">
        <v>845</v>
      </c>
      <c r="C773" s="24">
        <f t="shared" si="79"/>
        <v>6810</v>
      </c>
      <c r="D773" s="24">
        <v>4317</v>
      </c>
      <c r="E773" s="23">
        <v>2493</v>
      </c>
    </row>
    <row r="774" spans="1:5" ht="20.25" customHeight="1">
      <c r="A774" s="22">
        <v>2110301</v>
      </c>
      <c r="B774" s="11" t="s">
        <v>846</v>
      </c>
      <c r="C774" s="24">
        <f t="shared" si="79"/>
        <v>2082</v>
      </c>
      <c r="D774" s="24">
        <v>1586</v>
      </c>
      <c r="E774" s="23">
        <v>496</v>
      </c>
    </row>
    <row r="775" spans="1:5" ht="20.25" customHeight="1">
      <c r="A775" s="22">
        <v>2110302</v>
      </c>
      <c r="B775" s="11" t="s">
        <v>847</v>
      </c>
      <c r="C775" s="24">
        <f t="shared" si="79"/>
        <v>1252</v>
      </c>
      <c r="D775" s="24"/>
      <c r="E775" s="23">
        <v>1252</v>
      </c>
    </row>
    <row r="776" spans="1:5" ht="20.25" customHeight="1">
      <c r="A776" s="22">
        <v>2110303</v>
      </c>
      <c r="B776" s="11" t="s">
        <v>848</v>
      </c>
      <c r="C776" s="24"/>
      <c r="D776" s="24"/>
      <c r="E776" s="23"/>
    </row>
    <row r="777" spans="1:5" ht="20.25" customHeight="1">
      <c r="A777" s="22">
        <v>2110304</v>
      </c>
      <c r="B777" s="11" t="s">
        <v>849</v>
      </c>
      <c r="C777" s="24"/>
      <c r="D777" s="24"/>
      <c r="E777" s="23"/>
    </row>
    <row r="778" spans="1:5" ht="20.25" customHeight="1">
      <c r="A778" s="22">
        <v>2110305</v>
      </c>
      <c r="B778" s="11" t="s">
        <v>850</v>
      </c>
      <c r="C778" s="24"/>
      <c r="D778" s="24"/>
      <c r="E778" s="23"/>
    </row>
    <row r="779" spans="1:5" ht="20.25" customHeight="1">
      <c r="A779" s="22">
        <v>2110306</v>
      </c>
      <c r="B779" s="11" t="s">
        <v>851</v>
      </c>
      <c r="C779" s="24"/>
      <c r="D779" s="24"/>
      <c r="E779" s="23"/>
    </row>
    <row r="780" spans="1:5" ht="20.25" customHeight="1">
      <c r="A780" s="22">
        <v>2110399</v>
      </c>
      <c r="B780" s="11" t="s">
        <v>852</v>
      </c>
      <c r="C780" s="24">
        <f t="shared" ref="C780:C783" si="80">+D780+E780</f>
        <v>3475</v>
      </c>
      <c r="D780" s="24">
        <v>2730</v>
      </c>
      <c r="E780" s="23">
        <v>745</v>
      </c>
    </row>
    <row r="781" spans="1:5" ht="20.25" customHeight="1">
      <c r="A781" s="22">
        <v>21104</v>
      </c>
      <c r="B781" s="8" t="s">
        <v>853</v>
      </c>
      <c r="C781" s="24">
        <f t="shared" si="80"/>
        <v>20</v>
      </c>
      <c r="D781" s="24">
        <v>20</v>
      </c>
      <c r="E781" s="23"/>
    </row>
    <row r="782" spans="1:5" ht="20.25" customHeight="1">
      <c r="A782" s="22">
        <v>2110401</v>
      </c>
      <c r="B782" s="11" t="s">
        <v>854</v>
      </c>
      <c r="C782" s="24"/>
      <c r="D782" s="24"/>
      <c r="E782" s="23"/>
    </row>
    <row r="783" spans="1:5" ht="20.25" customHeight="1">
      <c r="A783" s="22">
        <v>2110402</v>
      </c>
      <c r="B783" s="11" t="s">
        <v>855</v>
      </c>
      <c r="C783" s="24">
        <f t="shared" si="80"/>
        <v>20</v>
      </c>
      <c r="D783" s="24">
        <v>20</v>
      </c>
      <c r="E783" s="23"/>
    </row>
    <row r="784" spans="1:5" ht="20.25" customHeight="1">
      <c r="A784" s="22">
        <v>2110404</v>
      </c>
      <c r="B784" s="11" t="s">
        <v>856</v>
      </c>
      <c r="C784" s="24"/>
      <c r="D784" s="24"/>
      <c r="E784" s="23"/>
    </row>
    <row r="785" spans="1:5" ht="20.25" customHeight="1">
      <c r="A785" s="22">
        <v>2110499</v>
      </c>
      <c r="B785" s="11" t="s">
        <v>857</v>
      </c>
      <c r="C785" s="24"/>
      <c r="D785" s="24"/>
      <c r="E785" s="23"/>
    </row>
    <row r="786" spans="1:5" ht="20.25" customHeight="1">
      <c r="A786" s="22">
        <v>21105</v>
      </c>
      <c r="B786" s="8" t="s">
        <v>858</v>
      </c>
      <c r="C786" s="24">
        <f>+D786+E786</f>
        <v>9</v>
      </c>
      <c r="D786" s="24">
        <v>2</v>
      </c>
      <c r="E786" s="23">
        <v>7</v>
      </c>
    </row>
    <row r="787" spans="1:5" ht="20.25" customHeight="1">
      <c r="A787" s="22">
        <v>2110501</v>
      </c>
      <c r="B787" s="11" t="s">
        <v>859</v>
      </c>
      <c r="C787" s="24"/>
      <c r="D787" s="24"/>
      <c r="E787" s="23"/>
    </row>
    <row r="788" spans="1:5" ht="20.25" customHeight="1">
      <c r="A788" s="22">
        <v>2110502</v>
      </c>
      <c r="B788" s="11" t="s">
        <v>860</v>
      </c>
      <c r="C788" s="24"/>
      <c r="D788" s="24"/>
      <c r="E788" s="23"/>
    </row>
    <row r="789" spans="1:5" ht="20.25" customHeight="1">
      <c r="A789" s="22">
        <v>2110503</v>
      </c>
      <c r="B789" s="11" t="s">
        <v>861</v>
      </c>
      <c r="C789" s="24"/>
      <c r="D789" s="24"/>
      <c r="E789" s="23"/>
    </row>
    <row r="790" spans="1:5" ht="20.25" customHeight="1">
      <c r="A790" s="22">
        <v>2110506</v>
      </c>
      <c r="B790" s="11" t="s">
        <v>862</v>
      </c>
      <c r="C790" s="24"/>
      <c r="D790" s="24"/>
      <c r="E790" s="23"/>
    </row>
    <row r="791" spans="1:5" ht="20.25" customHeight="1">
      <c r="A791" s="22">
        <v>2110507</v>
      </c>
      <c r="B791" s="11" t="s">
        <v>863</v>
      </c>
      <c r="C791" s="24">
        <f>+D791+E791</f>
        <v>9</v>
      </c>
      <c r="D791" s="24">
        <v>2</v>
      </c>
      <c r="E791" s="23">
        <v>7</v>
      </c>
    </row>
    <row r="792" spans="1:5" ht="20.25" customHeight="1">
      <c r="A792" s="22">
        <v>2110599</v>
      </c>
      <c r="B792" s="11" t="s">
        <v>864</v>
      </c>
      <c r="C792" s="24"/>
      <c r="D792" s="24"/>
      <c r="E792" s="23"/>
    </row>
    <row r="793" spans="1:5" ht="20.25" customHeight="1">
      <c r="A793" s="22">
        <v>21106</v>
      </c>
      <c r="B793" s="8" t="s">
        <v>865</v>
      </c>
      <c r="C793" s="24"/>
      <c r="D793" s="24"/>
      <c r="E793" s="23"/>
    </row>
    <row r="794" spans="1:5" ht="20.25" customHeight="1">
      <c r="A794" s="22">
        <v>2110602</v>
      </c>
      <c r="B794" s="11" t="s">
        <v>866</v>
      </c>
      <c r="C794" s="24"/>
      <c r="D794" s="24"/>
      <c r="E794" s="23"/>
    </row>
    <row r="795" spans="1:5" ht="20.25" customHeight="1">
      <c r="A795" s="22">
        <v>2110603</v>
      </c>
      <c r="B795" s="11" t="s">
        <v>867</v>
      </c>
      <c r="C795" s="24"/>
      <c r="D795" s="24"/>
      <c r="E795" s="23"/>
    </row>
    <row r="796" spans="1:5" ht="20.25" customHeight="1">
      <c r="A796" s="22">
        <v>2110604</v>
      </c>
      <c r="B796" s="11" t="s">
        <v>868</v>
      </c>
      <c r="C796" s="24"/>
      <c r="D796" s="24"/>
      <c r="E796" s="23"/>
    </row>
    <row r="797" spans="1:5" ht="20.25" customHeight="1">
      <c r="A797" s="22">
        <v>2110605</v>
      </c>
      <c r="B797" s="11" t="s">
        <v>869</v>
      </c>
      <c r="C797" s="24"/>
      <c r="D797" s="24"/>
      <c r="E797" s="23"/>
    </row>
    <row r="798" spans="1:5" ht="20.25" customHeight="1">
      <c r="A798" s="22">
        <v>2110699</v>
      </c>
      <c r="B798" s="11" t="s">
        <v>870</v>
      </c>
      <c r="C798" s="24"/>
      <c r="D798" s="24"/>
      <c r="E798" s="23"/>
    </row>
    <row r="799" spans="1:5" ht="20.25" customHeight="1">
      <c r="A799" s="22">
        <v>21107</v>
      </c>
      <c r="B799" s="8" t="s">
        <v>871</v>
      </c>
      <c r="C799" s="24"/>
      <c r="D799" s="24"/>
      <c r="E799" s="23"/>
    </row>
    <row r="800" spans="1:5" ht="20.25" customHeight="1">
      <c r="A800" s="22">
        <v>2110704</v>
      </c>
      <c r="B800" s="11" t="s">
        <v>872</v>
      </c>
      <c r="C800" s="24"/>
      <c r="D800" s="24"/>
      <c r="E800" s="23"/>
    </row>
    <row r="801" spans="1:5" ht="20.25" customHeight="1">
      <c r="A801" s="22">
        <v>2110799</v>
      </c>
      <c r="B801" s="11" t="s">
        <v>873</v>
      </c>
      <c r="C801" s="24"/>
      <c r="D801" s="24"/>
      <c r="E801" s="23"/>
    </row>
    <row r="802" spans="1:5" ht="20.25" customHeight="1">
      <c r="A802" s="22">
        <v>21108</v>
      </c>
      <c r="B802" s="8" t="s">
        <v>874</v>
      </c>
      <c r="C802" s="24"/>
      <c r="D802" s="24"/>
      <c r="E802" s="23"/>
    </row>
    <row r="803" spans="1:5" ht="20.25" customHeight="1">
      <c r="A803" s="22">
        <v>2110804</v>
      </c>
      <c r="B803" s="11" t="s">
        <v>875</v>
      </c>
      <c r="C803" s="24"/>
      <c r="D803" s="24"/>
      <c r="E803" s="23"/>
    </row>
    <row r="804" spans="1:5" ht="20.25" customHeight="1">
      <c r="A804" s="22">
        <v>2110899</v>
      </c>
      <c r="B804" s="11" t="s">
        <v>876</v>
      </c>
      <c r="C804" s="24"/>
      <c r="D804" s="24"/>
      <c r="E804" s="23"/>
    </row>
    <row r="805" spans="1:5" ht="20.25" customHeight="1">
      <c r="A805" s="22">
        <v>21109</v>
      </c>
      <c r="B805" s="8" t="s">
        <v>877</v>
      </c>
      <c r="C805" s="24"/>
      <c r="D805" s="24"/>
      <c r="E805" s="23"/>
    </row>
    <row r="806" spans="1:5" ht="20.25" customHeight="1">
      <c r="A806" s="22">
        <v>2110901</v>
      </c>
      <c r="B806" s="11" t="s">
        <v>878</v>
      </c>
      <c r="C806" s="24"/>
      <c r="D806" s="24"/>
      <c r="E806" s="23"/>
    </row>
    <row r="807" spans="1:5" ht="20.25" customHeight="1">
      <c r="A807" s="22">
        <v>21110</v>
      </c>
      <c r="B807" s="8" t="s">
        <v>879</v>
      </c>
      <c r="C807" s="24">
        <f t="shared" ref="C807:C811" si="81">+D807+E807</f>
        <v>4364</v>
      </c>
      <c r="D807" s="24">
        <v>4364</v>
      </c>
      <c r="E807" s="23"/>
    </row>
    <row r="808" spans="1:5" ht="20.25" customHeight="1">
      <c r="A808" s="22">
        <v>2111001</v>
      </c>
      <c r="B808" s="11" t="s">
        <v>880</v>
      </c>
      <c r="C808" s="24">
        <f t="shared" si="81"/>
        <v>4364</v>
      </c>
      <c r="D808" s="24">
        <v>4364</v>
      </c>
      <c r="E808" s="23"/>
    </row>
    <row r="809" spans="1:5" ht="20.25" customHeight="1">
      <c r="A809" s="22">
        <v>21111</v>
      </c>
      <c r="B809" s="8" t="s">
        <v>881</v>
      </c>
      <c r="C809" s="24">
        <f t="shared" si="81"/>
        <v>55</v>
      </c>
      <c r="D809" s="24"/>
      <c r="E809" s="23">
        <v>55</v>
      </c>
    </row>
    <row r="810" spans="1:5" ht="20.25" customHeight="1">
      <c r="A810" s="22">
        <v>2111101</v>
      </c>
      <c r="B810" s="11" t="s">
        <v>882</v>
      </c>
      <c r="C810" s="24">
        <f t="shared" si="81"/>
        <v>46</v>
      </c>
      <c r="D810" s="24"/>
      <c r="E810" s="23">
        <v>46</v>
      </c>
    </row>
    <row r="811" spans="1:5" ht="20.25" customHeight="1">
      <c r="A811" s="22">
        <v>2111102</v>
      </c>
      <c r="B811" s="11" t="s">
        <v>883</v>
      </c>
      <c r="C811" s="24">
        <f t="shared" si="81"/>
        <v>9</v>
      </c>
      <c r="D811" s="24"/>
      <c r="E811" s="23">
        <v>9</v>
      </c>
    </row>
    <row r="812" spans="1:5" ht="20.25" customHeight="1">
      <c r="A812" s="22">
        <v>2111103</v>
      </c>
      <c r="B812" s="11" t="s">
        <v>884</v>
      </c>
      <c r="C812" s="24"/>
      <c r="D812" s="24"/>
      <c r="E812" s="23"/>
    </row>
    <row r="813" spans="1:5" ht="20.25" customHeight="1">
      <c r="A813" s="22">
        <v>2111104</v>
      </c>
      <c r="B813" s="11" t="s">
        <v>885</v>
      </c>
      <c r="C813" s="24"/>
      <c r="D813" s="24"/>
      <c r="E813" s="23"/>
    </row>
    <row r="814" spans="1:5" ht="20.25" customHeight="1">
      <c r="A814" s="22">
        <v>2111199</v>
      </c>
      <c r="B814" s="11" t="s">
        <v>886</v>
      </c>
      <c r="C814" s="24"/>
      <c r="D814" s="24"/>
      <c r="E814" s="23"/>
    </row>
    <row r="815" spans="1:5" ht="20.25" customHeight="1">
      <c r="A815" s="22">
        <v>21112</v>
      </c>
      <c r="B815" s="8" t="s">
        <v>887</v>
      </c>
      <c r="C815" s="24"/>
      <c r="D815" s="24"/>
      <c r="E815" s="23"/>
    </row>
    <row r="816" spans="1:5" ht="20.25" customHeight="1">
      <c r="A816" s="22">
        <v>2111201</v>
      </c>
      <c r="B816" s="11" t="s">
        <v>888</v>
      </c>
      <c r="C816" s="24"/>
      <c r="D816" s="24"/>
      <c r="E816" s="23"/>
    </row>
    <row r="817" spans="1:5" ht="20.25" customHeight="1">
      <c r="A817" s="22">
        <v>21113</v>
      </c>
      <c r="B817" s="8" t="s">
        <v>889</v>
      </c>
      <c r="C817" s="24"/>
      <c r="D817" s="24"/>
      <c r="E817" s="23"/>
    </row>
    <row r="818" spans="1:5" ht="20.25" customHeight="1">
      <c r="A818" s="22">
        <v>2111301</v>
      </c>
      <c r="B818" s="11" t="s">
        <v>890</v>
      </c>
      <c r="C818" s="24"/>
      <c r="D818" s="24"/>
      <c r="E818" s="23"/>
    </row>
    <row r="819" spans="1:5" ht="20.25" customHeight="1">
      <c r="A819" s="22">
        <v>21114</v>
      </c>
      <c r="B819" s="8" t="s">
        <v>891</v>
      </c>
      <c r="C819" s="24">
        <f>+D819+E819</f>
        <v>4</v>
      </c>
      <c r="D819" s="24">
        <v>4</v>
      </c>
      <c r="E819" s="23"/>
    </row>
    <row r="820" spans="1:5" ht="20.25" customHeight="1">
      <c r="A820" s="22">
        <v>2111401</v>
      </c>
      <c r="B820" s="11" t="s">
        <v>286</v>
      </c>
      <c r="C820" s="24">
        <f>+D820+E820</f>
        <v>4</v>
      </c>
      <c r="D820" s="24">
        <v>4</v>
      </c>
      <c r="E820" s="23"/>
    </row>
    <row r="821" spans="1:5" ht="20.25" customHeight="1">
      <c r="A821" s="22">
        <v>2111402</v>
      </c>
      <c r="B821" s="11" t="s">
        <v>287</v>
      </c>
      <c r="C821" s="24"/>
      <c r="D821" s="24"/>
      <c r="E821" s="23"/>
    </row>
    <row r="822" spans="1:5" ht="20.25" customHeight="1">
      <c r="A822" s="22">
        <v>2111403</v>
      </c>
      <c r="B822" s="11" t="s">
        <v>288</v>
      </c>
      <c r="C822" s="24"/>
      <c r="D822" s="24"/>
      <c r="E822" s="23"/>
    </row>
    <row r="823" spans="1:5" ht="20.25" customHeight="1">
      <c r="A823" s="22">
        <v>2111404</v>
      </c>
      <c r="B823" s="11" t="s">
        <v>892</v>
      </c>
      <c r="C823" s="24"/>
      <c r="D823" s="24"/>
      <c r="E823" s="23"/>
    </row>
    <row r="824" spans="1:5" ht="20.25" customHeight="1">
      <c r="A824" s="22">
        <v>2111405</v>
      </c>
      <c r="B824" s="11" t="s">
        <v>893</v>
      </c>
      <c r="C824" s="24"/>
      <c r="D824" s="24"/>
      <c r="E824" s="23"/>
    </row>
    <row r="825" spans="1:5" ht="20.25" customHeight="1">
      <c r="A825" s="22">
        <v>2111406</v>
      </c>
      <c r="B825" s="11" t="s">
        <v>894</v>
      </c>
      <c r="C825" s="24"/>
      <c r="D825" s="24"/>
      <c r="E825" s="23"/>
    </row>
    <row r="826" spans="1:5" ht="20.25" customHeight="1">
      <c r="A826" s="22">
        <v>2111407</v>
      </c>
      <c r="B826" s="11" t="s">
        <v>895</v>
      </c>
      <c r="C826" s="24"/>
      <c r="D826" s="24"/>
      <c r="E826" s="23"/>
    </row>
    <row r="827" spans="1:5" ht="20.25" customHeight="1">
      <c r="A827" s="22">
        <v>2111408</v>
      </c>
      <c r="B827" s="11" t="s">
        <v>896</v>
      </c>
      <c r="C827" s="24"/>
      <c r="D827" s="24"/>
      <c r="E827" s="23"/>
    </row>
    <row r="828" spans="1:5" ht="20.25" customHeight="1">
      <c r="A828" s="22">
        <v>2111409</v>
      </c>
      <c r="B828" s="11" t="s">
        <v>897</v>
      </c>
      <c r="C828" s="24"/>
      <c r="D828" s="24"/>
      <c r="E828" s="23"/>
    </row>
    <row r="829" spans="1:5" ht="20.25" customHeight="1">
      <c r="A829" s="22">
        <v>2111410</v>
      </c>
      <c r="B829" s="11" t="s">
        <v>898</v>
      </c>
      <c r="C829" s="24"/>
      <c r="D829" s="24"/>
      <c r="E829" s="23"/>
    </row>
    <row r="830" spans="1:5" ht="20.25" customHeight="1">
      <c r="A830" s="22">
        <v>2111411</v>
      </c>
      <c r="B830" s="11" t="s">
        <v>329</v>
      </c>
      <c r="C830" s="24"/>
      <c r="D830" s="24"/>
      <c r="E830" s="23"/>
    </row>
    <row r="831" spans="1:5" ht="20.25" customHeight="1">
      <c r="A831" s="22">
        <v>2111413</v>
      </c>
      <c r="B831" s="11" t="s">
        <v>899</v>
      </c>
      <c r="C831" s="24"/>
      <c r="D831" s="24"/>
      <c r="E831" s="23"/>
    </row>
    <row r="832" spans="1:5" ht="20.25" customHeight="1">
      <c r="A832" s="22">
        <v>2111450</v>
      </c>
      <c r="B832" s="11" t="s">
        <v>296</v>
      </c>
      <c r="C832" s="24"/>
      <c r="D832" s="24"/>
      <c r="E832" s="23"/>
    </row>
    <row r="833" spans="1:5" ht="20.25" customHeight="1">
      <c r="A833" s="22">
        <v>2111499</v>
      </c>
      <c r="B833" s="11" t="s">
        <v>900</v>
      </c>
      <c r="C833" s="24"/>
      <c r="D833" s="24"/>
      <c r="E833" s="23"/>
    </row>
    <row r="834" spans="1:5" ht="20.25" customHeight="1">
      <c r="A834" s="22">
        <v>21199</v>
      </c>
      <c r="B834" s="8" t="s">
        <v>901</v>
      </c>
      <c r="C834" s="24">
        <f t="shared" ref="C834:C839" si="82">+D834+E834</f>
        <v>4030</v>
      </c>
      <c r="D834" s="24">
        <v>3174</v>
      </c>
      <c r="E834" s="23">
        <v>856</v>
      </c>
    </row>
    <row r="835" spans="1:5" ht="20.25" customHeight="1">
      <c r="A835" s="22">
        <v>2119901</v>
      </c>
      <c r="B835" s="11" t="s">
        <v>902</v>
      </c>
      <c r="C835" s="24">
        <f t="shared" si="82"/>
        <v>4030</v>
      </c>
      <c r="D835" s="24">
        <v>3174</v>
      </c>
      <c r="E835" s="23">
        <v>856</v>
      </c>
    </row>
    <row r="836" spans="1:5" ht="20.25" customHeight="1">
      <c r="A836" s="22">
        <v>212</v>
      </c>
      <c r="B836" s="8" t="s">
        <v>903</v>
      </c>
      <c r="C836" s="24">
        <f t="shared" si="82"/>
        <v>15068</v>
      </c>
      <c r="D836" s="24">
        <v>15018</v>
      </c>
      <c r="E836" s="23">
        <v>50</v>
      </c>
    </row>
    <row r="837" spans="1:5" ht="20.25" customHeight="1">
      <c r="A837" s="22">
        <v>21201</v>
      </c>
      <c r="B837" s="8" t="s">
        <v>904</v>
      </c>
      <c r="C837" s="24">
        <f t="shared" si="82"/>
        <v>11073</v>
      </c>
      <c r="D837" s="24">
        <v>11073</v>
      </c>
      <c r="E837" s="23"/>
    </row>
    <row r="838" spans="1:5" ht="20.25" customHeight="1">
      <c r="A838" s="22">
        <v>2120101</v>
      </c>
      <c r="B838" s="11" t="s">
        <v>286</v>
      </c>
      <c r="C838" s="24">
        <f t="shared" si="82"/>
        <v>5201</v>
      </c>
      <c r="D838" s="24">
        <v>5201</v>
      </c>
      <c r="E838" s="23"/>
    </row>
    <row r="839" spans="1:5" ht="20.25" customHeight="1">
      <c r="A839" s="22">
        <v>2120102</v>
      </c>
      <c r="B839" s="11" t="s">
        <v>287</v>
      </c>
      <c r="C839" s="24">
        <f t="shared" si="82"/>
        <v>187</v>
      </c>
      <c r="D839" s="24">
        <v>187</v>
      </c>
      <c r="E839" s="23"/>
    </row>
    <row r="840" spans="1:5" ht="20.25" customHeight="1">
      <c r="A840" s="22">
        <v>2120103</v>
      </c>
      <c r="B840" s="11" t="s">
        <v>288</v>
      </c>
      <c r="C840" s="24"/>
      <c r="D840" s="24"/>
      <c r="E840" s="23"/>
    </row>
    <row r="841" spans="1:5" ht="20.25" customHeight="1">
      <c r="A841" s="22">
        <v>2120104</v>
      </c>
      <c r="B841" s="11" t="s">
        <v>905</v>
      </c>
      <c r="C841" s="24">
        <f t="shared" ref="C841:C845" si="83">+D841+E841</f>
        <v>250</v>
      </c>
      <c r="D841" s="24">
        <v>250</v>
      </c>
      <c r="E841" s="23"/>
    </row>
    <row r="842" spans="1:5" ht="20.25" customHeight="1">
      <c r="A842" s="22">
        <v>2120105</v>
      </c>
      <c r="B842" s="11" t="s">
        <v>906</v>
      </c>
      <c r="C842" s="24"/>
      <c r="D842" s="24"/>
      <c r="E842" s="23"/>
    </row>
    <row r="843" spans="1:5" ht="20.25" customHeight="1">
      <c r="A843" s="22">
        <v>2120106</v>
      </c>
      <c r="B843" s="11" t="s">
        <v>907</v>
      </c>
      <c r="C843" s="24">
        <f t="shared" si="83"/>
        <v>346</v>
      </c>
      <c r="D843" s="24">
        <v>346</v>
      </c>
      <c r="E843" s="23"/>
    </row>
    <row r="844" spans="1:5" ht="20.25" customHeight="1">
      <c r="A844" s="22">
        <v>2120107</v>
      </c>
      <c r="B844" s="11" t="s">
        <v>908</v>
      </c>
      <c r="C844" s="24"/>
      <c r="D844" s="24"/>
      <c r="E844" s="23"/>
    </row>
    <row r="845" spans="1:5" ht="20.25" customHeight="1">
      <c r="A845" s="22">
        <v>2120109</v>
      </c>
      <c r="B845" s="11" t="s">
        <v>909</v>
      </c>
      <c r="C845" s="24">
        <f t="shared" si="83"/>
        <v>847</v>
      </c>
      <c r="D845" s="24">
        <v>847</v>
      </c>
      <c r="E845" s="23"/>
    </row>
    <row r="846" spans="1:5" ht="20.25" customHeight="1">
      <c r="A846" s="22">
        <v>2120110</v>
      </c>
      <c r="B846" s="11" t="s">
        <v>910</v>
      </c>
      <c r="C846" s="24"/>
      <c r="D846" s="24"/>
      <c r="E846" s="23"/>
    </row>
    <row r="847" spans="1:5" ht="20.25" customHeight="1">
      <c r="A847" s="22">
        <v>2120199</v>
      </c>
      <c r="B847" s="11" t="s">
        <v>911</v>
      </c>
      <c r="C847" s="24">
        <f t="shared" ref="C847:C854" si="84">+D847+E847</f>
        <v>4243</v>
      </c>
      <c r="D847" s="24">
        <v>4243</v>
      </c>
      <c r="E847" s="23"/>
    </row>
    <row r="848" spans="1:5" ht="20.25" customHeight="1">
      <c r="A848" s="22">
        <v>21202</v>
      </c>
      <c r="B848" s="8" t="s">
        <v>912</v>
      </c>
      <c r="C848" s="24">
        <f t="shared" si="84"/>
        <v>6</v>
      </c>
      <c r="D848" s="24">
        <v>6</v>
      </c>
      <c r="E848" s="23"/>
    </row>
    <row r="849" spans="1:5" ht="20.25" customHeight="1">
      <c r="A849" s="22">
        <v>2120201</v>
      </c>
      <c r="B849" s="11" t="s">
        <v>913</v>
      </c>
      <c r="C849" s="24">
        <f t="shared" si="84"/>
        <v>6</v>
      </c>
      <c r="D849" s="24">
        <v>6</v>
      </c>
      <c r="E849" s="23"/>
    </row>
    <row r="850" spans="1:5" ht="20.25" customHeight="1">
      <c r="A850" s="22">
        <v>21203</v>
      </c>
      <c r="B850" s="8" t="s">
        <v>914</v>
      </c>
      <c r="C850" s="24">
        <f t="shared" si="84"/>
        <v>1310</v>
      </c>
      <c r="D850" s="24">
        <v>1310</v>
      </c>
      <c r="E850" s="23"/>
    </row>
    <row r="851" spans="1:5" ht="20.25" customHeight="1">
      <c r="A851" s="22">
        <v>2120303</v>
      </c>
      <c r="B851" s="11" t="s">
        <v>915</v>
      </c>
      <c r="C851" s="24">
        <f t="shared" si="84"/>
        <v>7</v>
      </c>
      <c r="D851" s="24">
        <v>7</v>
      </c>
      <c r="E851" s="23"/>
    </row>
    <row r="852" spans="1:5" ht="20.25" customHeight="1">
      <c r="A852" s="22">
        <v>2120399</v>
      </c>
      <c r="B852" s="11" t="s">
        <v>916</v>
      </c>
      <c r="C852" s="24">
        <f t="shared" si="84"/>
        <v>1303</v>
      </c>
      <c r="D852" s="24">
        <v>1303</v>
      </c>
      <c r="E852" s="23"/>
    </row>
    <row r="853" spans="1:5" ht="20.25" customHeight="1">
      <c r="A853" s="22">
        <v>21205</v>
      </c>
      <c r="B853" s="8" t="s">
        <v>917</v>
      </c>
      <c r="C853" s="24">
        <f t="shared" si="84"/>
        <v>244</v>
      </c>
      <c r="D853" s="24">
        <v>194</v>
      </c>
      <c r="E853" s="23">
        <v>50</v>
      </c>
    </row>
    <row r="854" spans="1:5" ht="20.25" customHeight="1">
      <c r="A854" s="22">
        <v>2120501</v>
      </c>
      <c r="B854" s="11" t="s">
        <v>918</v>
      </c>
      <c r="C854" s="24">
        <f t="shared" si="84"/>
        <v>244</v>
      </c>
      <c r="D854" s="24">
        <v>194</v>
      </c>
      <c r="E854" s="23">
        <v>50</v>
      </c>
    </row>
    <row r="855" spans="1:5" ht="20.25" customHeight="1">
      <c r="A855" s="22">
        <v>21206</v>
      </c>
      <c r="B855" s="8" t="s">
        <v>919</v>
      </c>
      <c r="C855" s="24"/>
      <c r="D855" s="24"/>
      <c r="E855" s="23"/>
    </row>
    <row r="856" spans="1:5" ht="20.25" customHeight="1">
      <c r="A856" s="22">
        <v>2120601</v>
      </c>
      <c r="B856" s="11" t="s">
        <v>920</v>
      </c>
      <c r="C856" s="24"/>
      <c r="D856" s="24"/>
      <c r="E856" s="23"/>
    </row>
    <row r="857" spans="1:5" ht="20.25" customHeight="1">
      <c r="A857" s="22">
        <v>21299</v>
      </c>
      <c r="B857" s="8" t="s">
        <v>921</v>
      </c>
      <c r="C857" s="24">
        <f t="shared" ref="C857:C862" si="85">+D857+E857</f>
        <v>2435</v>
      </c>
      <c r="D857" s="24">
        <v>2435</v>
      </c>
      <c r="E857" s="23"/>
    </row>
    <row r="858" spans="1:5" ht="20.25" customHeight="1">
      <c r="A858" s="22">
        <v>2129999</v>
      </c>
      <c r="B858" s="11" t="s">
        <v>922</v>
      </c>
      <c r="C858" s="24">
        <f t="shared" si="85"/>
        <v>2435</v>
      </c>
      <c r="D858" s="24">
        <v>2435</v>
      </c>
      <c r="E858" s="23"/>
    </row>
    <row r="859" spans="1:5" ht="20.25" customHeight="1">
      <c r="A859" s="22">
        <v>213</v>
      </c>
      <c r="B859" s="8" t="s">
        <v>923</v>
      </c>
      <c r="C859" s="24">
        <f t="shared" si="85"/>
        <v>16767</v>
      </c>
      <c r="D859" s="24">
        <v>8357</v>
      </c>
      <c r="E859" s="23">
        <v>8410</v>
      </c>
    </row>
    <row r="860" spans="1:5" ht="20.25" customHeight="1">
      <c r="A860" s="22">
        <v>21301</v>
      </c>
      <c r="B860" s="8" t="s">
        <v>924</v>
      </c>
      <c r="C860" s="24">
        <f t="shared" si="85"/>
        <v>4884</v>
      </c>
      <c r="D860" s="24">
        <v>3888</v>
      </c>
      <c r="E860" s="23">
        <v>996</v>
      </c>
    </row>
    <row r="861" spans="1:5" ht="20.25" customHeight="1">
      <c r="A861" s="22">
        <v>2130101</v>
      </c>
      <c r="B861" s="11" t="s">
        <v>286</v>
      </c>
      <c r="C861" s="24">
        <f t="shared" si="85"/>
        <v>2099</v>
      </c>
      <c r="D861" s="24">
        <v>2099</v>
      </c>
      <c r="E861" s="23"/>
    </row>
    <row r="862" spans="1:5" ht="20.25" customHeight="1">
      <c r="A862" s="22">
        <v>2130102</v>
      </c>
      <c r="B862" s="11" t="s">
        <v>287</v>
      </c>
      <c r="C862" s="24">
        <f t="shared" si="85"/>
        <v>141</v>
      </c>
      <c r="D862" s="24">
        <v>141</v>
      </c>
      <c r="E862" s="23"/>
    </row>
    <row r="863" spans="1:5" ht="20.25" customHeight="1">
      <c r="A863" s="22">
        <v>2130103</v>
      </c>
      <c r="B863" s="11" t="s">
        <v>288</v>
      </c>
      <c r="C863" s="24"/>
      <c r="D863" s="24"/>
      <c r="E863" s="23"/>
    </row>
    <row r="864" spans="1:5" ht="20.25" customHeight="1">
      <c r="A864" s="22">
        <v>2130104</v>
      </c>
      <c r="B864" s="11" t="s">
        <v>296</v>
      </c>
      <c r="C864" s="24">
        <f t="shared" ref="C864:C869" si="86">+D864+E864</f>
        <v>701</v>
      </c>
      <c r="D864" s="24">
        <v>328</v>
      </c>
      <c r="E864" s="23">
        <v>373</v>
      </c>
    </row>
    <row r="865" spans="1:5" ht="20.25" customHeight="1">
      <c r="A865" s="22">
        <v>2130105</v>
      </c>
      <c r="B865" s="11" t="s">
        <v>925</v>
      </c>
      <c r="C865" s="24"/>
      <c r="D865" s="24"/>
      <c r="E865" s="23"/>
    </row>
    <row r="866" spans="1:5" ht="20.25" customHeight="1">
      <c r="A866" s="22">
        <v>2130106</v>
      </c>
      <c r="B866" s="11" t="s">
        <v>926</v>
      </c>
      <c r="C866" s="24">
        <f t="shared" si="86"/>
        <v>85</v>
      </c>
      <c r="D866" s="24">
        <v>36</v>
      </c>
      <c r="E866" s="23">
        <v>49</v>
      </c>
    </row>
    <row r="867" spans="1:5" ht="20.25" customHeight="1">
      <c r="A867" s="22">
        <v>2130108</v>
      </c>
      <c r="B867" s="11" t="s">
        <v>927</v>
      </c>
      <c r="C867" s="24">
        <f t="shared" si="86"/>
        <v>113</v>
      </c>
      <c r="D867" s="24">
        <v>1</v>
      </c>
      <c r="E867" s="23">
        <v>112</v>
      </c>
    </row>
    <row r="868" spans="1:5" ht="20.25" customHeight="1">
      <c r="A868" s="22">
        <v>2130109</v>
      </c>
      <c r="B868" s="11" t="s">
        <v>928</v>
      </c>
      <c r="C868" s="24">
        <f t="shared" si="86"/>
        <v>107</v>
      </c>
      <c r="D868" s="24"/>
      <c r="E868" s="23">
        <v>107</v>
      </c>
    </row>
    <row r="869" spans="1:5" ht="20.25" customHeight="1">
      <c r="A869" s="22">
        <v>2130110</v>
      </c>
      <c r="B869" s="11" t="s">
        <v>929</v>
      </c>
      <c r="C869" s="24">
        <f t="shared" si="86"/>
        <v>10</v>
      </c>
      <c r="D869" s="24"/>
      <c r="E869" s="23">
        <v>10</v>
      </c>
    </row>
    <row r="870" spans="1:5" ht="20.25" customHeight="1">
      <c r="A870" s="22">
        <v>2130111</v>
      </c>
      <c r="B870" s="11" t="s">
        <v>930</v>
      </c>
      <c r="C870" s="24"/>
      <c r="D870" s="24"/>
      <c r="E870" s="23"/>
    </row>
    <row r="871" spans="1:5" ht="20.25" customHeight="1">
      <c r="A871" s="22">
        <v>2130112</v>
      </c>
      <c r="B871" s="11" t="s">
        <v>931</v>
      </c>
      <c r="C871" s="24"/>
      <c r="D871" s="24"/>
      <c r="E871" s="23"/>
    </row>
    <row r="872" spans="1:5" ht="20.25" customHeight="1">
      <c r="A872" s="22">
        <v>2130114</v>
      </c>
      <c r="B872" s="11" t="s">
        <v>932</v>
      </c>
      <c r="C872" s="24"/>
      <c r="D872" s="24"/>
      <c r="E872" s="23"/>
    </row>
    <row r="873" spans="1:5" ht="20.25" customHeight="1">
      <c r="A873" s="22">
        <v>2130119</v>
      </c>
      <c r="B873" s="11" t="s">
        <v>933</v>
      </c>
      <c r="C873" s="24"/>
      <c r="D873" s="24"/>
      <c r="E873" s="23"/>
    </row>
    <row r="874" spans="1:5" ht="20.25" customHeight="1">
      <c r="A874" s="22">
        <v>2130120</v>
      </c>
      <c r="B874" s="11" t="s">
        <v>934</v>
      </c>
      <c r="C874" s="24"/>
      <c r="D874" s="24"/>
      <c r="E874" s="23"/>
    </row>
    <row r="875" spans="1:5" ht="20.25" customHeight="1">
      <c r="A875" s="22">
        <v>2130121</v>
      </c>
      <c r="B875" s="11" t="s">
        <v>935</v>
      </c>
      <c r="C875" s="24"/>
      <c r="D875" s="24"/>
      <c r="E875" s="23"/>
    </row>
    <row r="876" spans="1:5" ht="20.25" customHeight="1">
      <c r="A876" s="22">
        <v>2130122</v>
      </c>
      <c r="B876" s="11" t="s">
        <v>936</v>
      </c>
      <c r="C876" s="24"/>
      <c r="D876" s="24"/>
      <c r="E876" s="23"/>
    </row>
    <row r="877" spans="1:5" ht="20.25" customHeight="1">
      <c r="A877" s="22">
        <v>2130124</v>
      </c>
      <c r="B877" s="11" t="s">
        <v>937</v>
      </c>
      <c r="C877" s="24"/>
      <c r="D877" s="24"/>
      <c r="E877" s="23"/>
    </row>
    <row r="878" spans="1:5" ht="20.25" customHeight="1">
      <c r="A878" s="22">
        <v>2130125</v>
      </c>
      <c r="B878" s="11" t="s">
        <v>938</v>
      </c>
      <c r="C878" s="24">
        <f t="shared" ref="C878:C882" si="87">+D878+E878</f>
        <v>5</v>
      </c>
      <c r="D878" s="24"/>
      <c r="E878" s="23">
        <v>5</v>
      </c>
    </row>
    <row r="879" spans="1:5" ht="20.25" customHeight="1">
      <c r="A879" s="22">
        <v>2130126</v>
      </c>
      <c r="B879" s="11" t="s">
        <v>939</v>
      </c>
      <c r="C879" s="24"/>
      <c r="D879" s="24"/>
      <c r="E879" s="23"/>
    </row>
    <row r="880" spans="1:5" ht="20.25" customHeight="1">
      <c r="A880" s="22">
        <v>2130135</v>
      </c>
      <c r="B880" s="11" t="s">
        <v>940</v>
      </c>
      <c r="C880" s="24">
        <f t="shared" si="87"/>
        <v>9</v>
      </c>
      <c r="D880" s="24"/>
      <c r="E880" s="23">
        <v>9</v>
      </c>
    </row>
    <row r="881" spans="1:5" ht="20.25" customHeight="1">
      <c r="A881" s="22">
        <v>2130142</v>
      </c>
      <c r="B881" s="11" t="s">
        <v>941</v>
      </c>
      <c r="C881" s="24"/>
      <c r="D881" s="24"/>
      <c r="E881" s="23"/>
    </row>
    <row r="882" spans="1:5" ht="20.25" customHeight="1">
      <c r="A882" s="22">
        <v>2130148</v>
      </c>
      <c r="B882" s="11" t="s">
        <v>942</v>
      </c>
      <c r="C882" s="24">
        <f t="shared" si="87"/>
        <v>11</v>
      </c>
      <c r="D882" s="24"/>
      <c r="E882" s="23">
        <v>11</v>
      </c>
    </row>
    <row r="883" spans="1:5" ht="20.25" customHeight="1">
      <c r="A883" s="22">
        <v>2130152</v>
      </c>
      <c r="B883" s="11" t="s">
        <v>943</v>
      </c>
      <c r="C883" s="24"/>
      <c r="D883" s="24"/>
      <c r="E883" s="23"/>
    </row>
    <row r="884" spans="1:5" ht="20.25" customHeight="1">
      <c r="A884" s="22">
        <v>2130153</v>
      </c>
      <c r="B884" s="11" t="s">
        <v>944</v>
      </c>
      <c r="C884" s="24"/>
      <c r="D884" s="24"/>
      <c r="E884" s="23"/>
    </row>
    <row r="885" spans="1:5" ht="20.25" customHeight="1">
      <c r="A885" s="22">
        <v>2130199</v>
      </c>
      <c r="B885" s="11" t="s">
        <v>945</v>
      </c>
      <c r="C885" s="24">
        <f t="shared" ref="C885:C888" si="88">+D885+E885</f>
        <v>1604</v>
      </c>
      <c r="D885" s="24">
        <v>1284</v>
      </c>
      <c r="E885" s="23">
        <v>320</v>
      </c>
    </row>
    <row r="886" spans="1:5" ht="20.25" customHeight="1">
      <c r="A886" s="22">
        <v>21302</v>
      </c>
      <c r="B886" s="8" t="s">
        <v>946</v>
      </c>
      <c r="C886" s="24">
        <f t="shared" si="88"/>
        <v>2510</v>
      </c>
      <c r="D886" s="24">
        <v>1560</v>
      </c>
      <c r="E886" s="23">
        <v>950</v>
      </c>
    </row>
    <row r="887" spans="1:5" ht="20.25" customHeight="1">
      <c r="A887" s="22">
        <v>2130201</v>
      </c>
      <c r="B887" s="11" t="s">
        <v>286</v>
      </c>
      <c r="C887" s="24">
        <f t="shared" si="88"/>
        <v>915</v>
      </c>
      <c r="D887" s="24">
        <v>45</v>
      </c>
      <c r="E887" s="23">
        <v>870</v>
      </c>
    </row>
    <row r="888" spans="1:5" ht="20.25" customHeight="1">
      <c r="A888" s="22">
        <v>2130202</v>
      </c>
      <c r="B888" s="11" t="s">
        <v>287</v>
      </c>
      <c r="C888" s="24">
        <f t="shared" si="88"/>
        <v>14</v>
      </c>
      <c r="D888" s="24">
        <v>14</v>
      </c>
      <c r="E888" s="23"/>
    </row>
    <row r="889" spans="1:5" ht="20.25" customHeight="1">
      <c r="A889" s="22">
        <v>2130203</v>
      </c>
      <c r="B889" s="11" t="s">
        <v>288</v>
      </c>
      <c r="C889" s="24"/>
      <c r="D889" s="24"/>
      <c r="E889" s="23"/>
    </row>
    <row r="890" spans="1:5" ht="20.25" customHeight="1">
      <c r="A890" s="22">
        <v>2130204</v>
      </c>
      <c r="B890" s="11" t="s">
        <v>947</v>
      </c>
      <c r="C890" s="24"/>
      <c r="D890" s="24"/>
      <c r="E890" s="23"/>
    </row>
    <row r="891" spans="1:5" ht="20.25" customHeight="1">
      <c r="A891" s="22">
        <v>2130205</v>
      </c>
      <c r="B891" s="11" t="s">
        <v>948</v>
      </c>
      <c r="C891" s="24"/>
      <c r="D891" s="24"/>
      <c r="E891" s="23"/>
    </row>
    <row r="892" spans="1:5" ht="20.25" customHeight="1">
      <c r="A892" s="22">
        <v>2130206</v>
      </c>
      <c r="B892" s="11" t="s">
        <v>949</v>
      </c>
      <c r="C892" s="24"/>
      <c r="D892" s="24"/>
      <c r="E892" s="23"/>
    </row>
    <row r="893" spans="1:5" ht="20.25" customHeight="1">
      <c r="A893" s="22">
        <v>2130207</v>
      </c>
      <c r="B893" s="11" t="s">
        <v>950</v>
      </c>
      <c r="C893" s="24">
        <f t="shared" ref="C893:C898" si="89">+D893+E893</f>
        <v>4</v>
      </c>
      <c r="D893" s="24">
        <v>1</v>
      </c>
      <c r="E893" s="23">
        <v>3</v>
      </c>
    </row>
    <row r="894" spans="1:5" ht="20.25" customHeight="1">
      <c r="A894" s="22">
        <v>2130209</v>
      </c>
      <c r="B894" s="11" t="s">
        <v>951</v>
      </c>
      <c r="C894" s="24">
        <f t="shared" si="89"/>
        <v>18</v>
      </c>
      <c r="D894" s="24">
        <v>3</v>
      </c>
      <c r="E894" s="23">
        <v>15</v>
      </c>
    </row>
    <row r="895" spans="1:5" ht="20.25" customHeight="1">
      <c r="A895" s="22">
        <v>2130210</v>
      </c>
      <c r="B895" s="11" t="s">
        <v>952</v>
      </c>
      <c r="C895" s="24"/>
      <c r="D895" s="24"/>
      <c r="E895" s="23"/>
    </row>
    <row r="896" spans="1:5" ht="20.25" customHeight="1">
      <c r="A896" s="22">
        <v>2130211</v>
      </c>
      <c r="B896" s="11" t="s">
        <v>953</v>
      </c>
      <c r="C896" s="24">
        <f t="shared" si="89"/>
        <v>31</v>
      </c>
      <c r="D896" s="24">
        <v>14</v>
      </c>
      <c r="E896" s="23">
        <v>17</v>
      </c>
    </row>
    <row r="897" spans="1:5" ht="20.25" customHeight="1">
      <c r="A897" s="22">
        <v>2130212</v>
      </c>
      <c r="B897" s="11" t="s">
        <v>954</v>
      </c>
      <c r="C897" s="24">
        <f t="shared" si="89"/>
        <v>23</v>
      </c>
      <c r="D897" s="24"/>
      <c r="E897" s="23">
        <v>23</v>
      </c>
    </row>
    <row r="898" spans="1:5" ht="20.25" customHeight="1">
      <c r="A898" s="22">
        <v>2130213</v>
      </c>
      <c r="B898" s="11" t="s">
        <v>955</v>
      </c>
      <c r="C898" s="24">
        <f t="shared" si="89"/>
        <v>8</v>
      </c>
      <c r="D898" s="24">
        <v>6</v>
      </c>
      <c r="E898" s="23">
        <v>2</v>
      </c>
    </row>
    <row r="899" spans="1:5" ht="20.25" customHeight="1">
      <c r="A899" s="22">
        <v>2130217</v>
      </c>
      <c r="B899" s="11" t="s">
        <v>956</v>
      </c>
      <c r="C899" s="24"/>
      <c r="D899" s="24"/>
      <c r="E899" s="23"/>
    </row>
    <row r="900" spans="1:5" ht="20.25" customHeight="1">
      <c r="A900" s="22">
        <v>2130220</v>
      </c>
      <c r="B900" s="11" t="s">
        <v>957</v>
      </c>
      <c r="C900" s="24"/>
      <c r="D900" s="24"/>
      <c r="E900" s="23"/>
    </row>
    <row r="901" spans="1:5" ht="20.25" customHeight="1">
      <c r="A901" s="22">
        <v>2130221</v>
      </c>
      <c r="B901" s="11" t="s">
        <v>958</v>
      </c>
      <c r="C901" s="24"/>
      <c r="D901" s="24"/>
      <c r="E901" s="23"/>
    </row>
    <row r="902" spans="1:5" ht="20.25" customHeight="1">
      <c r="A902" s="22">
        <v>2130223</v>
      </c>
      <c r="B902" s="11" t="s">
        <v>959</v>
      </c>
      <c r="C902" s="24"/>
      <c r="D902" s="24"/>
      <c r="E902" s="23"/>
    </row>
    <row r="903" spans="1:5" ht="20.25" customHeight="1">
      <c r="A903" s="22">
        <v>2130226</v>
      </c>
      <c r="B903" s="11" t="s">
        <v>960</v>
      </c>
      <c r="C903" s="24">
        <f>+D903+E903</f>
        <v>26</v>
      </c>
      <c r="D903" s="24">
        <v>26</v>
      </c>
      <c r="E903" s="23"/>
    </row>
    <row r="904" spans="1:5" ht="20.25" customHeight="1">
      <c r="A904" s="22">
        <v>2130227</v>
      </c>
      <c r="B904" s="11" t="s">
        <v>961</v>
      </c>
      <c r="C904" s="24"/>
      <c r="D904" s="24"/>
      <c r="E904" s="23"/>
    </row>
    <row r="905" spans="1:5" ht="20.25" customHeight="1">
      <c r="A905" s="22">
        <v>2130232</v>
      </c>
      <c r="B905" s="11" t="s">
        <v>962</v>
      </c>
      <c r="C905" s="24"/>
      <c r="D905" s="24"/>
      <c r="E905" s="23"/>
    </row>
    <row r="906" spans="1:5" ht="20.25" customHeight="1">
      <c r="A906" s="22">
        <v>2130234</v>
      </c>
      <c r="B906" s="11" t="s">
        <v>963</v>
      </c>
      <c r="C906" s="24">
        <f t="shared" ref="C906:C913" si="90">+D906+E906</f>
        <v>76</v>
      </c>
      <c r="D906" s="24">
        <v>76</v>
      </c>
      <c r="E906" s="23"/>
    </row>
    <row r="907" spans="1:5" ht="20.25" customHeight="1">
      <c r="A907" s="22">
        <v>2130235</v>
      </c>
      <c r="B907" s="11" t="s">
        <v>964</v>
      </c>
      <c r="C907" s="24"/>
      <c r="D907" s="24"/>
      <c r="E907" s="23"/>
    </row>
    <row r="908" spans="1:5" ht="20.25" customHeight="1">
      <c r="A908" s="22">
        <v>2130236</v>
      </c>
      <c r="B908" s="11" t="s">
        <v>965</v>
      </c>
      <c r="C908" s="24"/>
      <c r="D908" s="24"/>
      <c r="E908" s="23"/>
    </row>
    <row r="909" spans="1:5" ht="20.25" customHeight="1">
      <c r="A909" s="22">
        <v>2130237</v>
      </c>
      <c r="B909" s="11" t="s">
        <v>966</v>
      </c>
      <c r="C909" s="24"/>
      <c r="D909" s="24"/>
      <c r="E909" s="23"/>
    </row>
    <row r="910" spans="1:5" ht="20.25" customHeight="1">
      <c r="A910" s="22">
        <v>2130299</v>
      </c>
      <c r="B910" s="11" t="s">
        <v>967</v>
      </c>
      <c r="C910" s="24">
        <f t="shared" si="90"/>
        <v>1395</v>
      </c>
      <c r="D910" s="24">
        <v>1375</v>
      </c>
      <c r="E910" s="23">
        <v>20</v>
      </c>
    </row>
    <row r="911" spans="1:5" ht="20.25" customHeight="1">
      <c r="A911" s="22">
        <v>21303</v>
      </c>
      <c r="B911" s="8" t="s">
        <v>968</v>
      </c>
      <c r="C911" s="24">
        <f t="shared" si="90"/>
        <v>8809</v>
      </c>
      <c r="D911" s="24">
        <v>2764</v>
      </c>
      <c r="E911" s="23">
        <v>6045</v>
      </c>
    </row>
    <row r="912" spans="1:5" ht="20.25" customHeight="1">
      <c r="A912" s="22">
        <v>2130301</v>
      </c>
      <c r="B912" s="11" t="s">
        <v>286</v>
      </c>
      <c r="C912" s="24">
        <f t="shared" si="90"/>
        <v>4489</v>
      </c>
      <c r="D912" s="24">
        <v>1432</v>
      </c>
      <c r="E912" s="23">
        <v>3057</v>
      </c>
    </row>
    <row r="913" spans="1:5" ht="20.25" customHeight="1">
      <c r="A913" s="22">
        <v>2130302</v>
      </c>
      <c r="B913" s="11" t="s">
        <v>287</v>
      </c>
      <c r="C913" s="24">
        <f t="shared" si="90"/>
        <v>21</v>
      </c>
      <c r="D913" s="24">
        <v>21</v>
      </c>
      <c r="E913" s="23"/>
    </row>
    <row r="914" spans="1:5" ht="20.25" customHeight="1">
      <c r="A914" s="22">
        <v>2130303</v>
      </c>
      <c r="B914" s="11" t="s">
        <v>288</v>
      </c>
      <c r="C914" s="24"/>
      <c r="D914" s="24"/>
      <c r="E914" s="23"/>
    </row>
    <row r="915" spans="1:5" ht="20.25" customHeight="1">
      <c r="A915" s="22">
        <v>2130304</v>
      </c>
      <c r="B915" s="11" t="s">
        <v>969</v>
      </c>
      <c r="C915" s="24">
        <f t="shared" ref="C915:C917" si="91">+D915+E915</f>
        <v>260</v>
      </c>
      <c r="D915" s="24"/>
      <c r="E915" s="23">
        <v>260</v>
      </c>
    </row>
    <row r="916" spans="1:5" ht="20.25" customHeight="1">
      <c r="A916" s="22">
        <v>2130305</v>
      </c>
      <c r="B916" s="11" t="s">
        <v>970</v>
      </c>
      <c r="C916" s="24">
        <f t="shared" si="91"/>
        <v>563</v>
      </c>
      <c r="D916" s="24"/>
      <c r="E916" s="23">
        <v>563</v>
      </c>
    </row>
    <row r="917" spans="1:5" ht="20.25" customHeight="1">
      <c r="A917" s="22">
        <v>2130306</v>
      </c>
      <c r="B917" s="11" t="s">
        <v>971</v>
      </c>
      <c r="C917" s="24">
        <f t="shared" si="91"/>
        <v>114</v>
      </c>
      <c r="D917" s="24">
        <v>111</v>
      </c>
      <c r="E917" s="23">
        <v>3</v>
      </c>
    </row>
    <row r="918" spans="1:5" ht="20.25" customHeight="1">
      <c r="A918" s="22">
        <v>2130307</v>
      </c>
      <c r="B918" s="11" t="s">
        <v>972</v>
      </c>
      <c r="C918" s="24"/>
      <c r="D918" s="24"/>
      <c r="E918" s="23"/>
    </row>
    <row r="919" spans="1:5" ht="20.25" customHeight="1">
      <c r="A919" s="22">
        <v>2130308</v>
      </c>
      <c r="B919" s="11" t="s">
        <v>973</v>
      </c>
      <c r="C919" s="24">
        <f t="shared" ref="C919:C925" si="92">+D919+E919</f>
        <v>18</v>
      </c>
      <c r="D919" s="24"/>
      <c r="E919" s="23">
        <v>18</v>
      </c>
    </row>
    <row r="920" spans="1:5" ht="20.25" customHeight="1">
      <c r="A920" s="22">
        <v>2130309</v>
      </c>
      <c r="B920" s="11" t="s">
        <v>974</v>
      </c>
      <c r="C920" s="24"/>
      <c r="D920" s="24"/>
      <c r="E920" s="23"/>
    </row>
    <row r="921" spans="1:5" ht="20.25" customHeight="1">
      <c r="A921" s="22">
        <v>2130310</v>
      </c>
      <c r="B921" s="11" t="s">
        <v>975</v>
      </c>
      <c r="C921" s="24"/>
      <c r="D921" s="24"/>
      <c r="E921" s="23"/>
    </row>
    <row r="922" spans="1:5" ht="20.25" customHeight="1">
      <c r="A922" s="22">
        <v>2130311</v>
      </c>
      <c r="B922" s="11" t="s">
        <v>976</v>
      </c>
      <c r="C922" s="24"/>
      <c r="D922" s="24"/>
      <c r="E922" s="23"/>
    </row>
    <row r="923" spans="1:5" ht="20.25" customHeight="1">
      <c r="A923" s="22">
        <v>2130312</v>
      </c>
      <c r="B923" s="11" t="s">
        <v>977</v>
      </c>
      <c r="C923" s="24">
        <f t="shared" si="92"/>
        <v>90</v>
      </c>
      <c r="D923" s="24">
        <v>40</v>
      </c>
      <c r="E923" s="23">
        <v>50</v>
      </c>
    </row>
    <row r="924" spans="1:5" ht="20.25" customHeight="1">
      <c r="A924" s="22">
        <v>2130313</v>
      </c>
      <c r="B924" s="11" t="s">
        <v>978</v>
      </c>
      <c r="C924" s="24">
        <f t="shared" si="92"/>
        <v>88</v>
      </c>
      <c r="D924" s="24">
        <v>88</v>
      </c>
      <c r="E924" s="23"/>
    </row>
    <row r="925" spans="1:5" ht="20.25" customHeight="1">
      <c r="A925" s="22">
        <v>2130314</v>
      </c>
      <c r="B925" s="11" t="s">
        <v>979</v>
      </c>
      <c r="C925" s="24">
        <f t="shared" si="92"/>
        <v>877</v>
      </c>
      <c r="D925" s="24">
        <v>799</v>
      </c>
      <c r="E925" s="23">
        <v>78</v>
      </c>
    </row>
    <row r="926" spans="1:5" ht="20.25" customHeight="1">
      <c r="A926" s="22">
        <v>2130315</v>
      </c>
      <c r="B926" s="11" t="s">
        <v>980</v>
      </c>
      <c r="C926" s="24"/>
      <c r="D926" s="24"/>
      <c r="E926" s="23"/>
    </row>
    <row r="927" spans="1:5" ht="20.25" customHeight="1">
      <c r="A927" s="22">
        <v>2130316</v>
      </c>
      <c r="B927" s="11" t="s">
        <v>981</v>
      </c>
      <c r="C927" s="24">
        <f>+D927+E927</f>
        <v>23</v>
      </c>
      <c r="D927" s="24">
        <v>23</v>
      </c>
      <c r="E927" s="23"/>
    </row>
    <row r="928" spans="1:5" ht="20.25" customHeight="1">
      <c r="A928" s="22">
        <v>2130317</v>
      </c>
      <c r="B928" s="11" t="s">
        <v>982</v>
      </c>
      <c r="C928" s="24"/>
      <c r="D928" s="24"/>
      <c r="E928" s="23"/>
    </row>
    <row r="929" spans="1:5" ht="20.25" customHeight="1">
      <c r="A929" s="22">
        <v>2130318</v>
      </c>
      <c r="B929" s="11" t="s">
        <v>983</v>
      </c>
      <c r="C929" s="24"/>
      <c r="D929" s="24"/>
      <c r="E929" s="23"/>
    </row>
    <row r="930" spans="1:5" ht="20.25" customHeight="1">
      <c r="A930" s="22">
        <v>2130319</v>
      </c>
      <c r="B930" s="11" t="s">
        <v>984</v>
      </c>
      <c r="C930" s="24"/>
      <c r="D930" s="24"/>
      <c r="E930" s="23"/>
    </row>
    <row r="931" spans="1:5" ht="20.25" customHeight="1">
      <c r="A931" s="22">
        <v>2130321</v>
      </c>
      <c r="B931" s="11" t="s">
        <v>985</v>
      </c>
      <c r="C931" s="24">
        <f>+D931+E931</f>
        <v>35</v>
      </c>
      <c r="D931" s="24"/>
      <c r="E931" s="23">
        <v>35</v>
      </c>
    </row>
    <row r="932" spans="1:5" ht="20.25" customHeight="1">
      <c r="A932" s="22">
        <v>2130322</v>
      </c>
      <c r="B932" s="11" t="s">
        <v>986</v>
      </c>
      <c r="C932" s="24"/>
      <c r="D932" s="24"/>
      <c r="E932" s="23"/>
    </row>
    <row r="933" spans="1:5" ht="20.25" customHeight="1">
      <c r="A933" s="22">
        <v>2130333</v>
      </c>
      <c r="B933" s="11" t="s">
        <v>959</v>
      </c>
      <c r="C933" s="24"/>
      <c r="D933" s="24"/>
      <c r="E933" s="23"/>
    </row>
    <row r="934" spans="1:5" ht="20.25" customHeight="1">
      <c r="A934" s="22">
        <v>2130334</v>
      </c>
      <c r="B934" s="11" t="s">
        <v>987</v>
      </c>
      <c r="C934" s="24"/>
      <c r="D934" s="24"/>
      <c r="E934" s="23"/>
    </row>
    <row r="935" spans="1:5" ht="20.25" customHeight="1">
      <c r="A935" s="22">
        <v>2130335</v>
      </c>
      <c r="B935" s="11" t="s">
        <v>988</v>
      </c>
      <c r="C935" s="24"/>
      <c r="D935" s="24"/>
      <c r="E935" s="23"/>
    </row>
    <row r="936" spans="1:5" ht="20.25" customHeight="1">
      <c r="A936" s="22">
        <v>2130336</v>
      </c>
      <c r="B936" s="11" t="s">
        <v>989</v>
      </c>
      <c r="C936" s="24"/>
      <c r="D936" s="24"/>
      <c r="E936" s="23"/>
    </row>
    <row r="937" spans="1:5" ht="20.25" customHeight="1">
      <c r="A937" s="22">
        <v>2130337</v>
      </c>
      <c r="B937" s="11" t="s">
        <v>990</v>
      </c>
      <c r="C937" s="24"/>
      <c r="D937" s="24"/>
      <c r="E937" s="23"/>
    </row>
    <row r="938" spans="1:5" ht="20.25" customHeight="1">
      <c r="A938" s="22">
        <v>2130399</v>
      </c>
      <c r="B938" s="11" t="s">
        <v>991</v>
      </c>
      <c r="C938" s="24">
        <f t="shared" ref="C938:C941" si="93">+D938+E938</f>
        <v>2232</v>
      </c>
      <c r="D938" s="24">
        <v>251</v>
      </c>
      <c r="E938" s="23">
        <v>1981</v>
      </c>
    </row>
    <row r="939" spans="1:5" ht="20.25" customHeight="1">
      <c r="A939" s="22">
        <v>21305</v>
      </c>
      <c r="B939" s="8" t="s">
        <v>992</v>
      </c>
      <c r="C939" s="24">
        <f t="shared" si="93"/>
        <v>376</v>
      </c>
      <c r="D939" s="24">
        <v>63</v>
      </c>
      <c r="E939" s="23">
        <v>313</v>
      </c>
    </row>
    <row r="940" spans="1:5" ht="20.25" customHeight="1">
      <c r="A940" s="22">
        <v>2130501</v>
      </c>
      <c r="B940" s="11" t="s">
        <v>286</v>
      </c>
      <c r="C940" s="24">
        <f t="shared" si="93"/>
        <v>1</v>
      </c>
      <c r="D940" s="24">
        <v>1</v>
      </c>
      <c r="E940" s="23"/>
    </row>
    <row r="941" spans="1:5" ht="20.25" customHeight="1">
      <c r="A941" s="22">
        <v>2130502</v>
      </c>
      <c r="B941" s="11" t="s">
        <v>287</v>
      </c>
      <c r="C941" s="24">
        <f t="shared" si="93"/>
        <v>4</v>
      </c>
      <c r="D941" s="24">
        <v>4</v>
      </c>
      <c r="E941" s="23"/>
    </row>
    <row r="942" spans="1:5" ht="20.25" customHeight="1">
      <c r="A942" s="22">
        <v>2130503</v>
      </c>
      <c r="B942" s="11" t="s">
        <v>288</v>
      </c>
      <c r="C942" s="24"/>
      <c r="D942" s="24"/>
      <c r="E942" s="23"/>
    </row>
    <row r="943" spans="1:5" ht="20.25" customHeight="1">
      <c r="A943" s="22">
        <v>2130504</v>
      </c>
      <c r="B943" s="11" t="s">
        <v>993</v>
      </c>
      <c r="C943" s="24">
        <f>+D943+E943</f>
        <v>60</v>
      </c>
      <c r="D943" s="24"/>
      <c r="E943" s="23">
        <v>60</v>
      </c>
    </row>
    <row r="944" spans="1:5" ht="20.25" customHeight="1">
      <c r="A944" s="22">
        <v>2130505</v>
      </c>
      <c r="B944" s="11" t="s">
        <v>994</v>
      </c>
      <c r="C944" s="24"/>
      <c r="D944" s="24"/>
      <c r="E944" s="23"/>
    </row>
    <row r="945" spans="1:5" ht="20.25" customHeight="1">
      <c r="A945" s="22">
        <v>2130506</v>
      </c>
      <c r="B945" s="11" t="s">
        <v>995</v>
      </c>
      <c r="C945" s="24">
        <f>+D945+E945</f>
        <v>161</v>
      </c>
      <c r="D945" s="24"/>
      <c r="E945" s="23">
        <v>161</v>
      </c>
    </row>
    <row r="946" spans="1:5" ht="20.25" customHeight="1">
      <c r="A946" s="22">
        <v>2130507</v>
      </c>
      <c r="B946" s="11" t="s">
        <v>996</v>
      </c>
      <c r="C946" s="24"/>
      <c r="D946" s="24"/>
      <c r="E946" s="23"/>
    </row>
    <row r="947" spans="1:5" ht="20.25" customHeight="1">
      <c r="A947" s="22">
        <v>2130508</v>
      </c>
      <c r="B947" s="11" t="s">
        <v>997</v>
      </c>
      <c r="C947" s="24"/>
      <c r="D947" s="24"/>
      <c r="E947" s="23"/>
    </row>
    <row r="948" spans="1:5" ht="20.25" customHeight="1">
      <c r="A948" s="22">
        <v>2130550</v>
      </c>
      <c r="B948" s="11" t="s">
        <v>998</v>
      </c>
      <c r="C948" s="24"/>
      <c r="D948" s="24"/>
      <c r="E948" s="23"/>
    </row>
    <row r="949" spans="1:5" ht="20.25" customHeight="1">
      <c r="A949" s="22">
        <v>2130599</v>
      </c>
      <c r="B949" s="11" t="s">
        <v>999</v>
      </c>
      <c r="C949" s="24">
        <f>+D949+E949</f>
        <v>150</v>
      </c>
      <c r="D949" s="24">
        <v>58</v>
      </c>
      <c r="E949" s="23">
        <v>92</v>
      </c>
    </row>
    <row r="950" spans="1:5" ht="20.25" customHeight="1">
      <c r="A950" s="22">
        <v>21307</v>
      </c>
      <c r="B950" s="8" t="s">
        <v>1000</v>
      </c>
      <c r="C950" s="24"/>
      <c r="D950" s="24"/>
      <c r="E950" s="23"/>
    </row>
    <row r="951" spans="1:5" ht="20.25" customHeight="1">
      <c r="A951" s="22">
        <v>2130701</v>
      </c>
      <c r="B951" s="11" t="s">
        <v>1001</v>
      </c>
      <c r="C951" s="24"/>
      <c r="D951" s="24"/>
      <c r="E951" s="23"/>
    </row>
    <row r="952" spans="1:5" ht="20.25" customHeight="1">
      <c r="A952" s="22">
        <v>2130704</v>
      </c>
      <c r="B952" s="11" t="s">
        <v>1002</v>
      </c>
      <c r="C952" s="24"/>
      <c r="D952" s="24"/>
      <c r="E952" s="23"/>
    </row>
    <row r="953" spans="1:5" ht="20.25" customHeight="1">
      <c r="A953" s="22">
        <v>2130705</v>
      </c>
      <c r="B953" s="11" t="s">
        <v>1003</v>
      </c>
      <c r="C953" s="24"/>
      <c r="D953" s="24"/>
      <c r="E953" s="23"/>
    </row>
    <row r="954" spans="1:5" ht="20.25" customHeight="1">
      <c r="A954" s="22">
        <v>2130706</v>
      </c>
      <c r="B954" s="11" t="s">
        <v>1004</v>
      </c>
      <c r="C954" s="24"/>
      <c r="D954" s="24"/>
      <c r="E954" s="23"/>
    </row>
    <row r="955" spans="1:5" ht="20.25" customHeight="1">
      <c r="A955" s="22">
        <v>2130707</v>
      </c>
      <c r="B955" s="11" t="s">
        <v>1005</v>
      </c>
      <c r="C955" s="24"/>
      <c r="D955" s="24"/>
      <c r="E955" s="23"/>
    </row>
    <row r="956" spans="1:5" ht="20.25" customHeight="1">
      <c r="A956" s="22">
        <v>2130799</v>
      </c>
      <c r="B956" s="11" t="s">
        <v>1006</v>
      </c>
      <c r="C956" s="24">
        <f t="shared" ref="C956:C961" si="94">+D956+E956</f>
        <v>72</v>
      </c>
      <c r="D956" s="24"/>
      <c r="E956" s="23">
        <v>72</v>
      </c>
    </row>
    <row r="957" spans="1:5" ht="20.25" customHeight="1">
      <c r="A957" s="22">
        <v>21308</v>
      </c>
      <c r="B957" s="8" t="s">
        <v>1007</v>
      </c>
      <c r="C957" s="24">
        <f t="shared" si="94"/>
        <v>6</v>
      </c>
      <c r="D957" s="24"/>
      <c r="E957" s="23">
        <v>6</v>
      </c>
    </row>
    <row r="958" spans="1:5" ht="20.25" customHeight="1">
      <c r="A958" s="22">
        <v>2130801</v>
      </c>
      <c r="B958" s="11" t="s">
        <v>1008</v>
      </c>
      <c r="C958" s="24"/>
      <c r="D958" s="24"/>
      <c r="E958" s="23"/>
    </row>
    <row r="959" spans="1:5" ht="20.25" customHeight="1">
      <c r="A959" s="22">
        <v>2130802</v>
      </c>
      <c r="B959" s="11" t="s">
        <v>1009</v>
      </c>
      <c r="C959" s="24"/>
      <c r="D959" s="24"/>
      <c r="E959" s="23"/>
    </row>
    <row r="960" spans="1:5" ht="20.25" customHeight="1">
      <c r="A960" s="22">
        <v>2130803</v>
      </c>
      <c r="B960" s="11" t="s">
        <v>1010</v>
      </c>
      <c r="C960" s="24"/>
      <c r="D960" s="24"/>
      <c r="E960" s="23"/>
    </row>
    <row r="961" spans="1:5" ht="20.25" customHeight="1">
      <c r="A961" s="22">
        <v>2130804</v>
      </c>
      <c r="B961" s="11" t="s">
        <v>1011</v>
      </c>
      <c r="C961" s="24">
        <f t="shared" si="94"/>
        <v>6</v>
      </c>
      <c r="D961" s="24"/>
      <c r="E961" s="23">
        <v>6</v>
      </c>
    </row>
    <row r="962" spans="1:5" ht="20.25" customHeight="1">
      <c r="A962" s="22">
        <v>2130805</v>
      </c>
      <c r="B962" s="11" t="s">
        <v>1012</v>
      </c>
      <c r="C962" s="24"/>
      <c r="D962" s="24"/>
      <c r="E962" s="23"/>
    </row>
    <row r="963" spans="1:5" ht="20.25" customHeight="1">
      <c r="A963" s="22">
        <v>2130899</v>
      </c>
      <c r="B963" s="11" t="s">
        <v>1013</v>
      </c>
      <c r="C963" s="24"/>
      <c r="D963" s="24"/>
      <c r="E963" s="23"/>
    </row>
    <row r="964" spans="1:5" ht="20.25" customHeight="1">
      <c r="A964" s="22">
        <v>21309</v>
      </c>
      <c r="B964" s="8" t="s">
        <v>1014</v>
      </c>
      <c r="C964" s="24"/>
      <c r="D964" s="24"/>
      <c r="E964" s="23"/>
    </row>
    <row r="965" spans="1:5" ht="20.25" customHeight="1">
      <c r="A965" s="22">
        <v>2130901</v>
      </c>
      <c r="B965" s="11" t="s">
        <v>1015</v>
      </c>
      <c r="C965" s="24"/>
      <c r="D965" s="24"/>
      <c r="E965" s="23"/>
    </row>
    <row r="966" spans="1:5" ht="20.25" customHeight="1">
      <c r="A966" s="22">
        <v>2130999</v>
      </c>
      <c r="B966" s="11" t="s">
        <v>1016</v>
      </c>
      <c r="C966" s="24"/>
      <c r="D966" s="24"/>
      <c r="E966" s="23"/>
    </row>
    <row r="967" spans="1:5" ht="20.25" customHeight="1">
      <c r="A967" s="22">
        <v>21399</v>
      </c>
      <c r="B967" s="8" t="s">
        <v>1017</v>
      </c>
      <c r="C967" s="24">
        <f t="shared" ref="C967:C973" si="95">+D967+E967</f>
        <v>182</v>
      </c>
      <c r="D967" s="24">
        <v>82</v>
      </c>
      <c r="E967" s="23">
        <v>100</v>
      </c>
    </row>
    <row r="968" spans="1:5" ht="20.25" customHeight="1">
      <c r="A968" s="22">
        <v>2139901</v>
      </c>
      <c r="B968" s="11" t="s">
        <v>1018</v>
      </c>
      <c r="C968" s="24"/>
      <c r="D968" s="24"/>
      <c r="E968" s="23"/>
    </row>
    <row r="969" spans="1:5" ht="20.25" customHeight="1">
      <c r="A969" s="22">
        <v>2139999</v>
      </c>
      <c r="B969" s="11" t="s">
        <v>1019</v>
      </c>
      <c r="C969" s="24">
        <f t="shared" si="95"/>
        <v>182</v>
      </c>
      <c r="D969" s="24">
        <v>82</v>
      </c>
      <c r="E969" s="23">
        <v>100</v>
      </c>
    </row>
    <row r="970" spans="1:5" ht="20.25" customHeight="1">
      <c r="A970" s="22">
        <v>214</v>
      </c>
      <c r="B970" s="8" t="s">
        <v>1020</v>
      </c>
      <c r="C970" s="24">
        <f t="shared" si="95"/>
        <v>30939</v>
      </c>
      <c r="D970" s="24">
        <v>15199</v>
      </c>
      <c r="E970" s="23">
        <v>15740</v>
      </c>
    </row>
    <row r="971" spans="1:5" ht="20.25" customHeight="1">
      <c r="A971" s="22">
        <v>21401</v>
      </c>
      <c r="B971" s="8" t="s">
        <v>1021</v>
      </c>
      <c r="C971" s="24">
        <f t="shared" si="95"/>
        <v>26053</v>
      </c>
      <c r="D971" s="24">
        <v>14680</v>
      </c>
      <c r="E971" s="23">
        <v>11373</v>
      </c>
    </row>
    <row r="972" spans="1:5" ht="20.25" customHeight="1">
      <c r="A972" s="22">
        <v>2140101</v>
      </c>
      <c r="B972" s="11" t="s">
        <v>286</v>
      </c>
      <c r="C972" s="24">
        <f t="shared" si="95"/>
        <v>6502</v>
      </c>
      <c r="D972" s="24">
        <v>3633</v>
      </c>
      <c r="E972" s="23">
        <v>2869</v>
      </c>
    </row>
    <row r="973" spans="1:5" ht="20.25" customHeight="1">
      <c r="A973" s="22">
        <v>2140102</v>
      </c>
      <c r="B973" s="11" t="s">
        <v>287</v>
      </c>
      <c r="C973" s="24">
        <f t="shared" si="95"/>
        <v>309</v>
      </c>
      <c r="D973" s="24">
        <v>309</v>
      </c>
      <c r="E973" s="23"/>
    </row>
    <row r="974" spans="1:5" ht="20.25" customHeight="1">
      <c r="A974" s="22">
        <v>2140103</v>
      </c>
      <c r="B974" s="11" t="s">
        <v>288</v>
      </c>
      <c r="C974" s="24"/>
      <c r="D974" s="24"/>
      <c r="E974" s="23"/>
    </row>
    <row r="975" spans="1:5" ht="20.25" customHeight="1">
      <c r="A975" s="22">
        <v>2140104</v>
      </c>
      <c r="B975" s="11" t="s">
        <v>1022</v>
      </c>
      <c r="C975" s="24">
        <f t="shared" ref="C975:C980" si="96">+D975+E975</f>
        <v>4761</v>
      </c>
      <c r="D975" s="24">
        <v>4761</v>
      </c>
      <c r="E975" s="23"/>
    </row>
    <row r="976" spans="1:5" ht="20.25" customHeight="1">
      <c r="A976" s="22">
        <v>2140106</v>
      </c>
      <c r="B976" s="11" t="s">
        <v>1023</v>
      </c>
      <c r="C976" s="24">
        <f t="shared" si="96"/>
        <v>7041</v>
      </c>
      <c r="D976" s="24">
        <v>616</v>
      </c>
      <c r="E976" s="23">
        <v>6425</v>
      </c>
    </row>
    <row r="977" spans="1:5" ht="20.25" customHeight="1">
      <c r="A977" s="22">
        <v>2140109</v>
      </c>
      <c r="B977" s="11" t="s">
        <v>1024</v>
      </c>
      <c r="C977" s="24"/>
      <c r="D977" s="24"/>
      <c r="E977" s="23"/>
    </row>
    <row r="978" spans="1:5" ht="20.25" customHeight="1">
      <c r="A978" s="22">
        <v>2140110</v>
      </c>
      <c r="B978" s="11" t="s">
        <v>1025</v>
      </c>
      <c r="C978" s="24"/>
      <c r="D978" s="24"/>
      <c r="E978" s="23"/>
    </row>
    <row r="979" spans="1:5" ht="20.25" customHeight="1">
      <c r="A979" s="22">
        <v>2140111</v>
      </c>
      <c r="B979" s="11" t="s">
        <v>1026</v>
      </c>
      <c r="C979" s="24"/>
      <c r="D979" s="24"/>
      <c r="E979" s="23"/>
    </row>
    <row r="980" spans="1:5" ht="20.25" customHeight="1">
      <c r="A980" s="22">
        <v>2140112</v>
      </c>
      <c r="B980" s="11" t="s">
        <v>1027</v>
      </c>
      <c r="C980" s="24">
        <f t="shared" si="96"/>
        <v>195</v>
      </c>
      <c r="D980" s="24">
        <v>195</v>
      </c>
      <c r="E980" s="23"/>
    </row>
    <row r="981" spans="1:5" ht="20.25" customHeight="1">
      <c r="A981" s="22">
        <v>2140114</v>
      </c>
      <c r="B981" s="11" t="s">
        <v>1028</v>
      </c>
      <c r="C981" s="24"/>
      <c r="D981" s="24"/>
      <c r="E981" s="23"/>
    </row>
    <row r="982" spans="1:5" ht="20.25" customHeight="1">
      <c r="A982" s="22">
        <v>2140122</v>
      </c>
      <c r="B982" s="11" t="s">
        <v>1029</v>
      </c>
      <c r="C982" s="24"/>
      <c r="D982" s="24"/>
      <c r="E982" s="23"/>
    </row>
    <row r="983" spans="1:5" ht="20.25" customHeight="1">
      <c r="A983" s="22">
        <v>2140123</v>
      </c>
      <c r="B983" s="11" t="s">
        <v>1030</v>
      </c>
      <c r="C983" s="24"/>
      <c r="D983" s="24"/>
      <c r="E983" s="23"/>
    </row>
    <row r="984" spans="1:5" ht="20.25" customHeight="1">
      <c r="A984" s="22">
        <v>2140127</v>
      </c>
      <c r="B984" s="11" t="s">
        <v>1031</v>
      </c>
      <c r="C984" s="24"/>
      <c r="D984" s="24"/>
      <c r="E984" s="23"/>
    </row>
    <row r="985" spans="1:5" ht="20.25" customHeight="1">
      <c r="A985" s="22">
        <v>2140128</v>
      </c>
      <c r="B985" s="11" t="s">
        <v>1032</v>
      </c>
      <c r="C985" s="24"/>
      <c r="D985" s="24"/>
      <c r="E985" s="23"/>
    </row>
    <row r="986" spans="1:5" ht="20.25" customHeight="1">
      <c r="A986" s="22">
        <v>2140129</v>
      </c>
      <c r="B986" s="11" t="s">
        <v>1033</v>
      </c>
      <c r="C986" s="24"/>
      <c r="D986" s="24"/>
      <c r="E986" s="23"/>
    </row>
    <row r="987" spans="1:5" ht="20.25" customHeight="1">
      <c r="A987" s="22">
        <v>2140130</v>
      </c>
      <c r="B987" s="11" t="s">
        <v>1034</v>
      </c>
      <c r="C987" s="24"/>
      <c r="D987" s="24"/>
      <c r="E987" s="23"/>
    </row>
    <row r="988" spans="1:5" ht="20.25" customHeight="1">
      <c r="A988" s="22">
        <v>2140131</v>
      </c>
      <c r="B988" s="11" t="s">
        <v>1035</v>
      </c>
      <c r="C988" s="24">
        <f>+D988+E988</f>
        <v>364</v>
      </c>
      <c r="D988" s="24">
        <v>364</v>
      </c>
      <c r="E988" s="23"/>
    </row>
    <row r="989" spans="1:5" ht="20.25" customHeight="1">
      <c r="A989" s="22">
        <v>2140133</v>
      </c>
      <c r="B989" s="11" t="s">
        <v>1036</v>
      </c>
      <c r="C989" s="24"/>
      <c r="D989" s="24"/>
      <c r="E989" s="23"/>
    </row>
    <row r="990" spans="1:5" ht="20.25" customHeight="1">
      <c r="A990" s="22">
        <v>2140136</v>
      </c>
      <c r="B990" s="11" t="s">
        <v>1037</v>
      </c>
      <c r="C990" s="24"/>
      <c r="D990" s="24"/>
      <c r="E990" s="23"/>
    </row>
    <row r="991" spans="1:5" ht="20.25" customHeight="1">
      <c r="A991" s="22">
        <v>2140138</v>
      </c>
      <c r="B991" s="11" t="s">
        <v>1038</v>
      </c>
      <c r="C991" s="24"/>
      <c r="D991" s="24"/>
      <c r="E991" s="23"/>
    </row>
    <row r="992" spans="1:5" ht="20.25" customHeight="1">
      <c r="A992" s="22">
        <v>2140139</v>
      </c>
      <c r="B992" s="11" t="s">
        <v>1039</v>
      </c>
      <c r="C992" s="24"/>
      <c r="D992" s="24"/>
      <c r="E992" s="23"/>
    </row>
    <row r="993" spans="1:5" ht="20.25" customHeight="1">
      <c r="A993" s="22">
        <v>2140199</v>
      </c>
      <c r="B993" s="11" t="s">
        <v>1040</v>
      </c>
      <c r="C993" s="24">
        <f>+D993+E993</f>
        <v>6882</v>
      </c>
      <c r="D993" s="24">
        <v>4803</v>
      </c>
      <c r="E993" s="23">
        <v>2079</v>
      </c>
    </row>
    <row r="994" spans="1:5" ht="20.25" customHeight="1">
      <c r="A994" s="22">
        <v>21402</v>
      </c>
      <c r="B994" s="8" t="s">
        <v>1041</v>
      </c>
      <c r="C994" s="24"/>
      <c r="D994" s="24"/>
      <c r="E994" s="23"/>
    </row>
    <row r="995" spans="1:5" ht="20.25" customHeight="1">
      <c r="A995" s="22">
        <v>2140201</v>
      </c>
      <c r="B995" s="11" t="s">
        <v>286</v>
      </c>
      <c r="C995" s="24"/>
      <c r="D995" s="24"/>
      <c r="E995" s="23"/>
    </row>
    <row r="996" spans="1:5" ht="20.25" customHeight="1">
      <c r="A996" s="22">
        <v>2140202</v>
      </c>
      <c r="B996" s="11" t="s">
        <v>287</v>
      </c>
      <c r="C996" s="24"/>
      <c r="D996" s="24"/>
      <c r="E996" s="23"/>
    </row>
    <row r="997" spans="1:5" ht="20.25" customHeight="1">
      <c r="A997" s="22">
        <v>2140203</v>
      </c>
      <c r="B997" s="11" t="s">
        <v>288</v>
      </c>
      <c r="C997" s="24"/>
      <c r="D997" s="24"/>
      <c r="E997" s="23"/>
    </row>
    <row r="998" spans="1:5" ht="20.25" customHeight="1">
      <c r="A998" s="22">
        <v>2140204</v>
      </c>
      <c r="B998" s="11" t="s">
        <v>1042</v>
      </c>
      <c r="C998" s="24"/>
      <c r="D998" s="24"/>
      <c r="E998" s="23"/>
    </row>
    <row r="999" spans="1:5" ht="20.25" customHeight="1">
      <c r="A999" s="22">
        <v>2140205</v>
      </c>
      <c r="B999" s="11" t="s">
        <v>1043</v>
      </c>
      <c r="C999" s="24"/>
      <c r="D999" s="24"/>
      <c r="E999" s="23"/>
    </row>
    <row r="1000" spans="1:5" ht="20.25" customHeight="1">
      <c r="A1000" s="22">
        <v>2140206</v>
      </c>
      <c r="B1000" s="11" t="s">
        <v>1044</v>
      </c>
      <c r="C1000" s="24"/>
      <c r="D1000" s="24"/>
      <c r="E1000" s="23"/>
    </row>
    <row r="1001" spans="1:5" ht="20.25" customHeight="1">
      <c r="A1001" s="22">
        <v>2140207</v>
      </c>
      <c r="B1001" s="11" t="s">
        <v>1045</v>
      </c>
      <c r="C1001" s="24"/>
      <c r="D1001" s="24"/>
      <c r="E1001" s="23"/>
    </row>
    <row r="1002" spans="1:5" ht="20.25" customHeight="1">
      <c r="A1002" s="22">
        <v>2140208</v>
      </c>
      <c r="B1002" s="11" t="s">
        <v>1046</v>
      </c>
      <c r="C1002" s="24"/>
      <c r="D1002" s="24"/>
      <c r="E1002" s="23"/>
    </row>
    <row r="1003" spans="1:5" ht="20.25" customHeight="1">
      <c r="A1003" s="22">
        <v>2140299</v>
      </c>
      <c r="B1003" s="11" t="s">
        <v>1047</v>
      </c>
      <c r="C1003" s="24"/>
      <c r="D1003" s="24"/>
      <c r="E1003" s="23"/>
    </row>
    <row r="1004" spans="1:5" ht="20.25" customHeight="1">
      <c r="A1004" s="22">
        <v>21403</v>
      </c>
      <c r="B1004" s="8" t="s">
        <v>1048</v>
      </c>
      <c r="C1004" s="24"/>
      <c r="D1004" s="24"/>
      <c r="E1004" s="23"/>
    </row>
    <row r="1005" spans="1:5" ht="20.25" customHeight="1">
      <c r="A1005" s="22">
        <v>2140301</v>
      </c>
      <c r="B1005" s="11" t="s">
        <v>286</v>
      </c>
      <c r="C1005" s="24"/>
      <c r="D1005" s="24"/>
      <c r="E1005" s="23"/>
    </row>
    <row r="1006" spans="1:5" ht="20.25" customHeight="1">
      <c r="A1006" s="22">
        <v>2140302</v>
      </c>
      <c r="B1006" s="11" t="s">
        <v>287</v>
      </c>
      <c r="C1006" s="24"/>
      <c r="D1006" s="24"/>
      <c r="E1006" s="23"/>
    </row>
    <row r="1007" spans="1:5" ht="20.25" customHeight="1">
      <c r="A1007" s="22">
        <v>2140303</v>
      </c>
      <c r="B1007" s="11" t="s">
        <v>288</v>
      </c>
      <c r="C1007" s="24"/>
      <c r="D1007" s="24"/>
      <c r="E1007" s="23"/>
    </row>
    <row r="1008" spans="1:5" ht="20.25" customHeight="1">
      <c r="A1008" s="22">
        <v>2140304</v>
      </c>
      <c r="B1008" s="11" t="s">
        <v>1049</v>
      </c>
      <c r="C1008" s="24"/>
      <c r="D1008" s="24"/>
      <c r="E1008" s="23"/>
    </row>
    <row r="1009" spans="1:5" ht="20.25" customHeight="1">
      <c r="A1009" s="22">
        <v>2140305</v>
      </c>
      <c r="B1009" s="11" t="s">
        <v>1050</v>
      </c>
      <c r="C1009" s="24"/>
      <c r="D1009" s="24"/>
      <c r="E1009" s="23"/>
    </row>
    <row r="1010" spans="1:5" ht="20.25" customHeight="1">
      <c r="A1010" s="22">
        <v>2140306</v>
      </c>
      <c r="B1010" s="11" t="s">
        <v>1051</v>
      </c>
      <c r="C1010" s="24"/>
      <c r="D1010" s="24"/>
      <c r="E1010" s="23"/>
    </row>
    <row r="1011" spans="1:5" ht="20.25" customHeight="1">
      <c r="A1011" s="22">
        <v>2140307</v>
      </c>
      <c r="B1011" s="11" t="s">
        <v>1052</v>
      </c>
      <c r="C1011" s="24"/>
      <c r="D1011" s="24"/>
      <c r="E1011" s="23"/>
    </row>
    <row r="1012" spans="1:5" ht="20.25" customHeight="1">
      <c r="A1012" s="22">
        <v>2140308</v>
      </c>
      <c r="B1012" s="11" t="s">
        <v>1053</v>
      </c>
      <c r="C1012" s="24"/>
      <c r="D1012" s="24"/>
      <c r="E1012" s="23"/>
    </row>
    <row r="1013" spans="1:5" ht="20.25" customHeight="1">
      <c r="A1013" s="22">
        <v>2140399</v>
      </c>
      <c r="B1013" s="11" t="s">
        <v>1054</v>
      </c>
      <c r="C1013" s="24"/>
      <c r="D1013" s="24"/>
      <c r="E1013" s="23"/>
    </row>
    <row r="1014" spans="1:5" ht="20.25" customHeight="1">
      <c r="A1014" s="22">
        <v>21404</v>
      </c>
      <c r="B1014" s="8" t="s">
        <v>1055</v>
      </c>
      <c r="C1014" s="24">
        <f t="shared" ref="C1014:C1020" si="97">+D1014+E1014</f>
        <v>4488</v>
      </c>
      <c r="D1014" s="24">
        <v>151</v>
      </c>
      <c r="E1014" s="23">
        <v>4337</v>
      </c>
    </row>
    <row r="1015" spans="1:5" ht="20.25" customHeight="1">
      <c r="A1015" s="22">
        <v>2140401</v>
      </c>
      <c r="B1015" s="11" t="s">
        <v>1056</v>
      </c>
      <c r="C1015" s="24">
        <f t="shared" si="97"/>
        <v>2768</v>
      </c>
      <c r="D1015" s="24"/>
      <c r="E1015" s="23">
        <v>2768</v>
      </c>
    </row>
    <row r="1016" spans="1:5" ht="20.25" customHeight="1">
      <c r="A1016" s="22">
        <v>2140402</v>
      </c>
      <c r="B1016" s="11" t="s">
        <v>1057</v>
      </c>
      <c r="C1016" s="24"/>
      <c r="D1016" s="24"/>
      <c r="E1016" s="23"/>
    </row>
    <row r="1017" spans="1:5" ht="20.25" customHeight="1">
      <c r="A1017" s="22">
        <v>2140403</v>
      </c>
      <c r="B1017" s="11" t="s">
        <v>1058</v>
      </c>
      <c r="C1017" s="24">
        <f t="shared" si="97"/>
        <v>1010</v>
      </c>
      <c r="D1017" s="24"/>
      <c r="E1017" s="23">
        <v>1010</v>
      </c>
    </row>
    <row r="1018" spans="1:5" ht="20.25" customHeight="1">
      <c r="A1018" s="22">
        <v>2140499</v>
      </c>
      <c r="B1018" s="11" t="s">
        <v>1059</v>
      </c>
      <c r="C1018" s="24">
        <f t="shared" si="97"/>
        <v>710</v>
      </c>
      <c r="D1018" s="24">
        <v>151</v>
      </c>
      <c r="E1018" s="23">
        <v>559</v>
      </c>
    </row>
    <row r="1019" spans="1:5" ht="20.25" customHeight="1">
      <c r="A1019" s="22">
        <v>21405</v>
      </c>
      <c r="B1019" s="8" t="s">
        <v>1060</v>
      </c>
      <c r="C1019" s="24">
        <f t="shared" si="97"/>
        <v>2</v>
      </c>
      <c r="D1019" s="24">
        <v>2</v>
      </c>
      <c r="E1019" s="23"/>
    </row>
    <row r="1020" spans="1:5" ht="20.25" customHeight="1">
      <c r="A1020" s="22">
        <v>2140501</v>
      </c>
      <c r="B1020" s="11" t="s">
        <v>286</v>
      </c>
      <c r="C1020" s="24">
        <f t="shared" si="97"/>
        <v>2</v>
      </c>
      <c r="D1020" s="24">
        <v>2</v>
      </c>
      <c r="E1020" s="23"/>
    </row>
    <row r="1021" spans="1:5" ht="20.25" customHeight="1">
      <c r="A1021" s="22">
        <v>2140502</v>
      </c>
      <c r="B1021" s="11" t="s">
        <v>287</v>
      </c>
      <c r="C1021" s="24"/>
      <c r="D1021" s="24"/>
      <c r="E1021" s="23"/>
    </row>
    <row r="1022" spans="1:5" ht="20.25" customHeight="1">
      <c r="A1022" s="22">
        <v>2140503</v>
      </c>
      <c r="B1022" s="11" t="s">
        <v>288</v>
      </c>
      <c r="C1022" s="24"/>
      <c r="D1022" s="24"/>
      <c r="E1022" s="23"/>
    </row>
    <row r="1023" spans="1:5" ht="20.25" customHeight="1">
      <c r="A1023" s="22">
        <v>2140504</v>
      </c>
      <c r="B1023" s="11" t="s">
        <v>1046</v>
      </c>
      <c r="C1023" s="24"/>
      <c r="D1023" s="24"/>
      <c r="E1023" s="23"/>
    </row>
    <row r="1024" spans="1:5" ht="20.25" customHeight="1">
      <c r="A1024" s="22">
        <v>2140505</v>
      </c>
      <c r="B1024" s="11" t="s">
        <v>1061</v>
      </c>
      <c r="C1024" s="24"/>
      <c r="D1024" s="24"/>
      <c r="E1024" s="23"/>
    </row>
    <row r="1025" spans="1:5" ht="20.25" customHeight="1">
      <c r="A1025" s="22">
        <v>2140599</v>
      </c>
      <c r="B1025" s="11" t="s">
        <v>1062</v>
      </c>
      <c r="C1025" s="24"/>
      <c r="D1025" s="24"/>
      <c r="E1025" s="23"/>
    </row>
    <row r="1026" spans="1:5" ht="20.25" customHeight="1">
      <c r="A1026" s="22">
        <v>21406</v>
      </c>
      <c r="B1026" s="8" t="s">
        <v>1063</v>
      </c>
      <c r="C1026" s="24"/>
      <c r="D1026" s="24"/>
      <c r="E1026" s="23"/>
    </row>
    <row r="1027" spans="1:5" ht="20.25" customHeight="1">
      <c r="A1027" s="22">
        <v>2140601</v>
      </c>
      <c r="B1027" s="11" t="s">
        <v>1064</v>
      </c>
      <c r="C1027" s="24"/>
      <c r="D1027" s="24"/>
      <c r="E1027" s="23"/>
    </row>
    <row r="1028" spans="1:5" ht="20.25" customHeight="1">
      <c r="A1028" s="22">
        <v>2140602</v>
      </c>
      <c r="B1028" s="11" t="s">
        <v>1065</v>
      </c>
      <c r="C1028" s="24"/>
      <c r="D1028" s="24"/>
      <c r="E1028" s="23"/>
    </row>
    <row r="1029" spans="1:5" ht="20.25" customHeight="1">
      <c r="A1029" s="22">
        <v>2140603</v>
      </c>
      <c r="B1029" s="11" t="s">
        <v>1066</v>
      </c>
      <c r="C1029" s="24"/>
      <c r="D1029" s="24"/>
      <c r="E1029" s="23"/>
    </row>
    <row r="1030" spans="1:5" ht="20.25" customHeight="1">
      <c r="A1030" s="22">
        <v>2140699</v>
      </c>
      <c r="B1030" s="11" t="s">
        <v>1067</v>
      </c>
      <c r="C1030" s="24"/>
      <c r="D1030" s="24"/>
      <c r="E1030" s="23"/>
    </row>
    <row r="1031" spans="1:5" ht="20.25" customHeight="1">
      <c r="A1031" s="22">
        <v>21499</v>
      </c>
      <c r="B1031" s="8" t="s">
        <v>1068</v>
      </c>
      <c r="C1031" s="24">
        <f t="shared" ref="C1031:C1034" si="98">+D1031+E1031</f>
        <v>396</v>
      </c>
      <c r="D1031" s="24">
        <v>366</v>
      </c>
      <c r="E1031" s="23">
        <v>30</v>
      </c>
    </row>
    <row r="1032" spans="1:5" ht="20.25" customHeight="1">
      <c r="A1032" s="22">
        <v>2149901</v>
      </c>
      <c r="B1032" s="11" t="s">
        <v>1069</v>
      </c>
      <c r="C1032" s="24">
        <f t="shared" si="98"/>
        <v>352</v>
      </c>
      <c r="D1032" s="24">
        <v>352</v>
      </c>
      <c r="E1032" s="23"/>
    </row>
    <row r="1033" spans="1:5" ht="20.25" customHeight="1">
      <c r="A1033" s="22">
        <v>2149999</v>
      </c>
      <c r="B1033" s="11" t="s">
        <v>1070</v>
      </c>
      <c r="C1033" s="24">
        <f t="shared" si="98"/>
        <v>44</v>
      </c>
      <c r="D1033" s="24">
        <v>14</v>
      </c>
      <c r="E1033" s="23">
        <v>30</v>
      </c>
    </row>
    <row r="1034" spans="1:5" ht="20.25" customHeight="1">
      <c r="A1034" s="22">
        <v>215</v>
      </c>
      <c r="B1034" s="8" t="s">
        <v>1071</v>
      </c>
      <c r="C1034" s="24">
        <f t="shared" si="98"/>
        <v>1450</v>
      </c>
      <c r="D1034" s="24">
        <v>697</v>
      </c>
      <c r="E1034" s="23">
        <v>753</v>
      </c>
    </row>
    <row r="1035" spans="1:5" ht="20.25" customHeight="1">
      <c r="A1035" s="22">
        <v>21501</v>
      </c>
      <c r="B1035" s="8" t="s">
        <v>1072</v>
      </c>
      <c r="C1035" s="24"/>
      <c r="D1035" s="24"/>
      <c r="E1035" s="23"/>
    </row>
    <row r="1036" spans="1:5" ht="20.25" customHeight="1">
      <c r="A1036" s="22">
        <v>2150101</v>
      </c>
      <c r="B1036" s="11" t="s">
        <v>286</v>
      </c>
      <c r="C1036" s="24"/>
      <c r="D1036" s="24"/>
      <c r="E1036" s="23"/>
    </row>
    <row r="1037" spans="1:5" ht="20.25" customHeight="1">
      <c r="A1037" s="22">
        <v>2150102</v>
      </c>
      <c r="B1037" s="11" t="s">
        <v>287</v>
      </c>
      <c r="C1037" s="24"/>
      <c r="D1037" s="24"/>
      <c r="E1037" s="23"/>
    </row>
    <row r="1038" spans="1:5" ht="20.25" customHeight="1">
      <c r="A1038" s="22">
        <v>2150103</v>
      </c>
      <c r="B1038" s="11" t="s">
        <v>288</v>
      </c>
      <c r="C1038" s="24"/>
      <c r="D1038" s="24"/>
      <c r="E1038" s="23"/>
    </row>
    <row r="1039" spans="1:5" ht="20.25" customHeight="1">
      <c r="A1039" s="22">
        <v>2150104</v>
      </c>
      <c r="B1039" s="11" t="s">
        <v>1073</v>
      </c>
      <c r="C1039" s="24"/>
      <c r="D1039" s="24"/>
      <c r="E1039" s="23"/>
    </row>
    <row r="1040" spans="1:5" ht="20.25" customHeight="1">
      <c r="A1040" s="22">
        <v>2150105</v>
      </c>
      <c r="B1040" s="11" t="s">
        <v>1074</v>
      </c>
      <c r="C1040" s="24"/>
      <c r="D1040" s="24"/>
      <c r="E1040" s="23"/>
    </row>
    <row r="1041" spans="1:5" ht="20.25" customHeight="1">
      <c r="A1041" s="22">
        <v>2150106</v>
      </c>
      <c r="B1041" s="11" t="s">
        <v>1075</v>
      </c>
      <c r="C1041" s="24"/>
      <c r="D1041" s="24"/>
      <c r="E1041" s="23"/>
    </row>
    <row r="1042" spans="1:5" ht="20.25" customHeight="1">
      <c r="A1042" s="22">
        <v>2150107</v>
      </c>
      <c r="B1042" s="11" t="s">
        <v>1076</v>
      </c>
      <c r="C1042" s="24"/>
      <c r="D1042" s="24"/>
      <c r="E1042" s="23"/>
    </row>
    <row r="1043" spans="1:5" ht="20.25" customHeight="1">
      <c r="A1043" s="22">
        <v>2150108</v>
      </c>
      <c r="B1043" s="11" t="s">
        <v>1077</v>
      </c>
      <c r="C1043" s="24"/>
      <c r="D1043" s="24"/>
      <c r="E1043" s="23"/>
    </row>
    <row r="1044" spans="1:5" ht="20.25" customHeight="1">
      <c r="A1044" s="22">
        <v>2150199</v>
      </c>
      <c r="B1044" s="11" t="s">
        <v>1078</v>
      </c>
      <c r="C1044" s="24"/>
      <c r="D1044" s="24"/>
      <c r="E1044" s="23"/>
    </row>
    <row r="1045" spans="1:5" ht="20.25" customHeight="1">
      <c r="A1045" s="22">
        <v>21502</v>
      </c>
      <c r="B1045" s="8" t="s">
        <v>1079</v>
      </c>
      <c r="C1045" s="24"/>
      <c r="D1045" s="24"/>
      <c r="E1045" s="23"/>
    </row>
    <row r="1046" spans="1:5" ht="20.25" customHeight="1">
      <c r="A1046" s="22">
        <v>2150201</v>
      </c>
      <c r="B1046" s="11" t="s">
        <v>286</v>
      </c>
      <c r="C1046" s="24"/>
      <c r="D1046" s="24"/>
      <c r="E1046" s="23"/>
    </row>
    <row r="1047" spans="1:5" ht="20.25" customHeight="1">
      <c r="A1047" s="22">
        <v>2150202</v>
      </c>
      <c r="B1047" s="11" t="s">
        <v>287</v>
      </c>
      <c r="C1047" s="24"/>
      <c r="D1047" s="24"/>
      <c r="E1047" s="23"/>
    </row>
    <row r="1048" spans="1:5" ht="20.25" customHeight="1">
      <c r="A1048" s="22">
        <v>2150203</v>
      </c>
      <c r="B1048" s="11" t="s">
        <v>288</v>
      </c>
      <c r="C1048" s="24"/>
      <c r="D1048" s="24"/>
      <c r="E1048" s="23"/>
    </row>
    <row r="1049" spans="1:5" ht="20.25" customHeight="1">
      <c r="A1049" s="22">
        <v>2150204</v>
      </c>
      <c r="B1049" s="11" t="s">
        <v>1080</v>
      </c>
      <c r="C1049" s="24"/>
      <c r="D1049" s="24"/>
      <c r="E1049" s="23"/>
    </row>
    <row r="1050" spans="1:5" ht="20.25" customHeight="1">
      <c r="A1050" s="22">
        <v>2150205</v>
      </c>
      <c r="B1050" s="11" t="s">
        <v>1081</v>
      </c>
      <c r="C1050" s="24"/>
      <c r="D1050" s="24"/>
      <c r="E1050" s="23"/>
    </row>
    <row r="1051" spans="1:5" ht="20.25" customHeight="1">
      <c r="A1051" s="22">
        <v>2150206</v>
      </c>
      <c r="B1051" s="11" t="s">
        <v>1082</v>
      </c>
      <c r="C1051" s="24"/>
      <c r="D1051" s="24"/>
      <c r="E1051" s="23"/>
    </row>
    <row r="1052" spans="1:5" ht="20.25" customHeight="1">
      <c r="A1052" s="22">
        <v>2150207</v>
      </c>
      <c r="B1052" s="11" t="s">
        <v>1083</v>
      </c>
      <c r="C1052" s="24"/>
      <c r="D1052" s="24"/>
      <c r="E1052" s="23"/>
    </row>
    <row r="1053" spans="1:5" ht="20.25" customHeight="1">
      <c r="A1053" s="22">
        <v>2150208</v>
      </c>
      <c r="B1053" s="11" t="s">
        <v>1084</v>
      </c>
      <c r="C1053" s="24"/>
      <c r="D1053" s="24"/>
      <c r="E1053" s="23"/>
    </row>
    <row r="1054" spans="1:5" ht="20.25" customHeight="1">
      <c r="A1054" s="22">
        <v>2150209</v>
      </c>
      <c r="B1054" s="11" t="s">
        <v>1085</v>
      </c>
      <c r="C1054" s="24"/>
      <c r="D1054" s="24"/>
      <c r="E1054" s="23"/>
    </row>
    <row r="1055" spans="1:5" ht="20.25" customHeight="1">
      <c r="A1055" s="22">
        <v>2150210</v>
      </c>
      <c r="B1055" s="11" t="s">
        <v>1086</v>
      </c>
      <c r="C1055" s="24"/>
      <c r="D1055" s="24"/>
      <c r="E1055" s="23"/>
    </row>
    <row r="1056" spans="1:5" ht="20.25" customHeight="1">
      <c r="A1056" s="22">
        <v>2150212</v>
      </c>
      <c r="B1056" s="11" t="s">
        <v>1087</v>
      </c>
      <c r="C1056" s="24"/>
      <c r="D1056" s="24"/>
      <c r="E1056" s="23"/>
    </row>
    <row r="1057" spans="1:5" ht="20.25" customHeight="1">
      <c r="A1057" s="22">
        <v>2150213</v>
      </c>
      <c r="B1057" s="11" t="s">
        <v>1088</v>
      </c>
      <c r="C1057" s="24"/>
      <c r="D1057" s="24"/>
      <c r="E1057" s="23"/>
    </row>
    <row r="1058" spans="1:5" ht="20.25" customHeight="1">
      <c r="A1058" s="22">
        <v>2150214</v>
      </c>
      <c r="B1058" s="11" t="s">
        <v>1089</v>
      </c>
      <c r="C1058" s="24"/>
      <c r="D1058" s="24"/>
      <c r="E1058" s="23"/>
    </row>
    <row r="1059" spans="1:5" ht="20.25" customHeight="1">
      <c r="A1059" s="22">
        <v>2150215</v>
      </c>
      <c r="B1059" s="11" t="s">
        <v>1090</v>
      </c>
      <c r="C1059" s="24"/>
      <c r="D1059" s="24"/>
      <c r="E1059" s="23"/>
    </row>
    <row r="1060" spans="1:5" ht="20.25" customHeight="1">
      <c r="A1060" s="22">
        <v>2150299</v>
      </c>
      <c r="B1060" s="11" t="s">
        <v>1091</v>
      </c>
      <c r="C1060" s="24"/>
      <c r="D1060" s="24"/>
      <c r="E1060" s="23"/>
    </row>
    <row r="1061" spans="1:5" ht="20.25" customHeight="1">
      <c r="A1061" s="22">
        <v>21503</v>
      </c>
      <c r="B1061" s="8" t="s">
        <v>1092</v>
      </c>
      <c r="C1061" s="24"/>
      <c r="D1061" s="24"/>
      <c r="E1061" s="23"/>
    </row>
    <row r="1062" spans="1:5" ht="20.25" customHeight="1">
      <c r="A1062" s="22">
        <v>2150301</v>
      </c>
      <c r="B1062" s="11" t="s">
        <v>286</v>
      </c>
      <c r="C1062" s="24"/>
      <c r="D1062" s="24"/>
      <c r="E1062" s="23"/>
    </row>
    <row r="1063" spans="1:5" ht="20.25" customHeight="1">
      <c r="A1063" s="22">
        <v>2150302</v>
      </c>
      <c r="B1063" s="11" t="s">
        <v>287</v>
      </c>
      <c r="C1063" s="24"/>
      <c r="D1063" s="24"/>
      <c r="E1063" s="23"/>
    </row>
    <row r="1064" spans="1:5" ht="20.25" customHeight="1">
      <c r="A1064" s="22">
        <v>2150303</v>
      </c>
      <c r="B1064" s="11" t="s">
        <v>288</v>
      </c>
      <c r="C1064" s="24"/>
      <c r="D1064" s="24"/>
      <c r="E1064" s="23"/>
    </row>
    <row r="1065" spans="1:5" ht="20.25" customHeight="1">
      <c r="A1065" s="22">
        <v>2150399</v>
      </c>
      <c r="B1065" s="11" t="s">
        <v>1093</v>
      </c>
      <c r="C1065" s="24"/>
      <c r="D1065" s="24"/>
      <c r="E1065" s="23"/>
    </row>
    <row r="1066" spans="1:5" ht="20.25" customHeight="1">
      <c r="A1066" s="22">
        <v>21505</v>
      </c>
      <c r="B1066" s="8" t="s">
        <v>1094</v>
      </c>
      <c r="C1066" s="24">
        <f t="shared" ref="C1066:C1068" si="99">+D1066+E1066</f>
        <v>373</v>
      </c>
      <c r="D1066" s="24">
        <v>247</v>
      </c>
      <c r="E1066" s="23">
        <v>126</v>
      </c>
    </row>
    <row r="1067" spans="1:5" ht="20.25" customHeight="1">
      <c r="A1067" s="22">
        <v>2150501</v>
      </c>
      <c r="B1067" s="11" t="s">
        <v>286</v>
      </c>
      <c r="C1067" s="24">
        <f t="shared" si="99"/>
        <v>100</v>
      </c>
      <c r="D1067" s="24">
        <v>100</v>
      </c>
      <c r="E1067" s="23"/>
    </row>
    <row r="1068" spans="1:5" ht="20.25" customHeight="1">
      <c r="A1068" s="22">
        <v>2150502</v>
      </c>
      <c r="B1068" s="11" t="s">
        <v>287</v>
      </c>
      <c r="C1068" s="24">
        <f t="shared" si="99"/>
        <v>40</v>
      </c>
      <c r="D1068" s="24">
        <v>40</v>
      </c>
      <c r="E1068" s="23"/>
    </row>
    <row r="1069" spans="1:5" ht="20.25" customHeight="1">
      <c r="A1069" s="22">
        <v>2150503</v>
      </c>
      <c r="B1069" s="11" t="s">
        <v>288</v>
      </c>
      <c r="C1069" s="24"/>
      <c r="D1069" s="24"/>
      <c r="E1069" s="23"/>
    </row>
    <row r="1070" spans="1:5" ht="20.25" customHeight="1">
      <c r="A1070" s="22">
        <v>2150505</v>
      </c>
      <c r="B1070" s="11" t="s">
        <v>1095</v>
      </c>
      <c r="C1070" s="24"/>
      <c r="D1070" s="24"/>
      <c r="E1070" s="23"/>
    </row>
    <row r="1071" spans="1:5" ht="20.25" customHeight="1">
      <c r="A1071" s="22">
        <v>2150506</v>
      </c>
      <c r="B1071" s="11" t="s">
        <v>1096</v>
      </c>
      <c r="C1071" s="24"/>
      <c r="D1071" s="24"/>
      <c r="E1071" s="23"/>
    </row>
    <row r="1072" spans="1:5" ht="20.25" customHeight="1">
      <c r="A1072" s="22">
        <v>2150507</v>
      </c>
      <c r="B1072" s="11" t="s">
        <v>1097</v>
      </c>
      <c r="C1072" s="24"/>
      <c r="D1072" s="24"/>
      <c r="E1072" s="23"/>
    </row>
    <row r="1073" spans="1:5" ht="20.25" customHeight="1">
      <c r="A1073" s="22">
        <v>2150508</v>
      </c>
      <c r="B1073" s="11" t="s">
        <v>1098</v>
      </c>
      <c r="C1073" s="24">
        <f>+D1073+E1073</f>
        <v>149</v>
      </c>
      <c r="D1073" s="24">
        <v>37</v>
      </c>
      <c r="E1073" s="23">
        <v>112</v>
      </c>
    </row>
    <row r="1074" spans="1:5" ht="20.25" customHeight="1">
      <c r="A1074" s="22">
        <v>2150509</v>
      </c>
      <c r="B1074" s="11" t="s">
        <v>1099</v>
      </c>
      <c r="C1074" s="24"/>
      <c r="D1074" s="24"/>
      <c r="E1074" s="23"/>
    </row>
    <row r="1075" spans="1:5" ht="20.25" customHeight="1">
      <c r="A1075" s="22">
        <v>2150510</v>
      </c>
      <c r="B1075" s="11" t="s">
        <v>1100</v>
      </c>
      <c r="C1075" s="24"/>
      <c r="D1075" s="24"/>
      <c r="E1075" s="23"/>
    </row>
    <row r="1076" spans="1:5" ht="20.25" customHeight="1">
      <c r="A1076" s="22">
        <v>2150511</v>
      </c>
      <c r="B1076" s="11" t="s">
        <v>1101</v>
      </c>
      <c r="C1076" s="24"/>
      <c r="D1076" s="24"/>
      <c r="E1076" s="23"/>
    </row>
    <row r="1077" spans="1:5" ht="20.25" customHeight="1">
      <c r="A1077" s="22">
        <v>2150513</v>
      </c>
      <c r="B1077" s="11" t="s">
        <v>1046</v>
      </c>
      <c r="C1077" s="24"/>
      <c r="D1077" s="24"/>
      <c r="E1077" s="23"/>
    </row>
    <row r="1078" spans="1:5" ht="20.25" customHeight="1">
      <c r="A1078" s="22">
        <v>2150515</v>
      </c>
      <c r="B1078" s="11" t="s">
        <v>1102</v>
      </c>
      <c r="C1078" s="24"/>
      <c r="D1078" s="24"/>
      <c r="E1078" s="23"/>
    </row>
    <row r="1079" spans="1:5" ht="20.25" customHeight="1">
      <c r="A1079" s="22">
        <v>2150599</v>
      </c>
      <c r="B1079" s="11" t="s">
        <v>1103</v>
      </c>
      <c r="C1079" s="24">
        <f t="shared" ref="C1079:C1082" si="100">+D1079+E1079</f>
        <v>84</v>
      </c>
      <c r="D1079" s="24">
        <v>70</v>
      </c>
      <c r="E1079" s="23">
        <v>14</v>
      </c>
    </row>
    <row r="1080" spans="1:5" ht="20.25" customHeight="1">
      <c r="A1080" s="22">
        <v>21507</v>
      </c>
      <c r="B1080" s="8" t="s">
        <v>1104</v>
      </c>
      <c r="C1080" s="24">
        <f t="shared" si="100"/>
        <v>1035</v>
      </c>
      <c r="D1080" s="24">
        <v>449</v>
      </c>
      <c r="E1080" s="23">
        <v>586</v>
      </c>
    </row>
    <row r="1081" spans="1:5" ht="20.25" customHeight="1">
      <c r="A1081" s="22">
        <v>2150701</v>
      </c>
      <c r="B1081" s="11" t="s">
        <v>286</v>
      </c>
      <c r="C1081" s="24">
        <f t="shared" si="100"/>
        <v>651</v>
      </c>
      <c r="D1081" s="24">
        <v>139</v>
      </c>
      <c r="E1081" s="23">
        <v>512</v>
      </c>
    </row>
    <row r="1082" spans="1:5" ht="20.25" customHeight="1">
      <c r="A1082" s="22">
        <v>2150702</v>
      </c>
      <c r="B1082" s="11" t="s">
        <v>287</v>
      </c>
      <c r="C1082" s="24">
        <f t="shared" si="100"/>
        <v>123</v>
      </c>
      <c r="D1082" s="24">
        <v>123</v>
      </c>
      <c r="E1082" s="23"/>
    </row>
    <row r="1083" spans="1:5" ht="20.25" customHeight="1">
      <c r="A1083" s="22">
        <v>2150703</v>
      </c>
      <c r="B1083" s="11" t="s">
        <v>288</v>
      </c>
      <c r="C1083" s="24"/>
      <c r="D1083" s="24"/>
      <c r="E1083" s="23"/>
    </row>
    <row r="1084" spans="1:5" ht="20.25" customHeight="1">
      <c r="A1084" s="22">
        <v>2150704</v>
      </c>
      <c r="B1084" s="11" t="s">
        <v>1105</v>
      </c>
      <c r="C1084" s="24"/>
      <c r="D1084" s="24"/>
      <c r="E1084" s="23"/>
    </row>
    <row r="1085" spans="1:5" ht="20.25" customHeight="1">
      <c r="A1085" s="22">
        <v>2150705</v>
      </c>
      <c r="B1085" s="11" t="s">
        <v>1106</v>
      </c>
      <c r="C1085" s="24"/>
      <c r="D1085" s="24"/>
      <c r="E1085" s="23"/>
    </row>
    <row r="1086" spans="1:5" ht="20.25" customHeight="1">
      <c r="A1086" s="22">
        <v>2150799</v>
      </c>
      <c r="B1086" s="11" t="s">
        <v>1107</v>
      </c>
      <c r="C1086" s="24">
        <f>+D1086+E1086</f>
        <v>261</v>
      </c>
      <c r="D1086" s="24">
        <v>187</v>
      </c>
      <c r="E1086" s="23">
        <v>74</v>
      </c>
    </row>
    <row r="1087" spans="1:5" ht="20.25" customHeight="1">
      <c r="A1087" s="22">
        <v>21508</v>
      </c>
      <c r="B1087" s="8" t="s">
        <v>1108</v>
      </c>
      <c r="C1087" s="24"/>
      <c r="D1087" s="24"/>
      <c r="E1087" s="23"/>
    </row>
    <row r="1088" spans="1:5" ht="20.25" customHeight="1">
      <c r="A1088" s="22">
        <v>2150801</v>
      </c>
      <c r="B1088" s="11" t="s">
        <v>286</v>
      </c>
      <c r="C1088" s="24"/>
      <c r="D1088" s="24"/>
      <c r="E1088" s="23"/>
    </row>
    <row r="1089" spans="1:5" ht="20.25" customHeight="1">
      <c r="A1089" s="22">
        <v>2150802</v>
      </c>
      <c r="B1089" s="11" t="s">
        <v>287</v>
      </c>
      <c r="C1089" s="24"/>
      <c r="D1089" s="24"/>
      <c r="E1089" s="23"/>
    </row>
    <row r="1090" spans="1:5" ht="20.25" customHeight="1">
      <c r="A1090" s="22">
        <v>2150803</v>
      </c>
      <c r="B1090" s="11" t="s">
        <v>288</v>
      </c>
      <c r="C1090" s="24"/>
      <c r="D1090" s="24"/>
      <c r="E1090" s="23"/>
    </row>
    <row r="1091" spans="1:5" ht="20.25" customHeight="1">
      <c r="A1091" s="22">
        <v>2150804</v>
      </c>
      <c r="B1091" s="11" t="s">
        <v>1109</v>
      </c>
      <c r="C1091" s="24"/>
      <c r="D1091" s="24"/>
      <c r="E1091" s="23"/>
    </row>
    <row r="1092" spans="1:5" ht="20.25" customHeight="1">
      <c r="A1092" s="22">
        <v>2150805</v>
      </c>
      <c r="B1092" s="11" t="s">
        <v>1110</v>
      </c>
      <c r="C1092" s="24"/>
      <c r="D1092" s="24"/>
      <c r="E1092" s="23"/>
    </row>
    <row r="1093" spans="1:5" ht="20.25" customHeight="1">
      <c r="A1093" s="22">
        <v>2150899</v>
      </c>
      <c r="B1093" s="11" t="s">
        <v>1111</v>
      </c>
      <c r="C1093" s="24"/>
      <c r="D1093" s="24"/>
      <c r="E1093" s="23"/>
    </row>
    <row r="1094" spans="1:5" ht="20.25" customHeight="1">
      <c r="A1094" s="22">
        <v>21599</v>
      </c>
      <c r="B1094" s="8" t="s">
        <v>1112</v>
      </c>
      <c r="C1094" s="24">
        <f>+D1094+E1094</f>
        <v>41</v>
      </c>
      <c r="D1094" s="24"/>
      <c r="E1094" s="23">
        <v>41</v>
      </c>
    </row>
    <row r="1095" spans="1:5" ht="20.25" customHeight="1">
      <c r="A1095" s="22">
        <v>2159901</v>
      </c>
      <c r="B1095" s="11" t="s">
        <v>1113</v>
      </c>
      <c r="C1095" s="24"/>
      <c r="D1095" s="24"/>
      <c r="E1095" s="23"/>
    </row>
    <row r="1096" spans="1:5" ht="20.25" customHeight="1">
      <c r="A1096" s="22">
        <v>2159904</v>
      </c>
      <c r="B1096" s="11" t="s">
        <v>1114</v>
      </c>
      <c r="C1096" s="24"/>
      <c r="D1096" s="24"/>
      <c r="E1096" s="23"/>
    </row>
    <row r="1097" spans="1:5" ht="20.25" customHeight="1">
      <c r="A1097" s="22">
        <v>2159905</v>
      </c>
      <c r="B1097" s="11" t="s">
        <v>1115</v>
      </c>
      <c r="C1097" s="24"/>
      <c r="D1097" s="24"/>
      <c r="E1097" s="23"/>
    </row>
    <row r="1098" spans="1:5" ht="20.25" customHeight="1">
      <c r="A1098" s="22">
        <v>2159906</v>
      </c>
      <c r="B1098" s="11" t="s">
        <v>1116</v>
      </c>
      <c r="C1098" s="24"/>
      <c r="D1098" s="24"/>
      <c r="E1098" s="23"/>
    </row>
    <row r="1099" spans="1:5" ht="20.25" customHeight="1">
      <c r="A1099" s="22">
        <v>2159999</v>
      </c>
      <c r="B1099" s="11" t="s">
        <v>1117</v>
      </c>
      <c r="C1099" s="24">
        <f t="shared" ref="C1099:C1103" si="101">+D1099+E1099</f>
        <v>41</v>
      </c>
      <c r="D1099" s="24"/>
      <c r="E1099" s="23">
        <v>41</v>
      </c>
    </row>
    <row r="1100" spans="1:5" ht="20.25" customHeight="1">
      <c r="A1100" s="22">
        <v>216</v>
      </c>
      <c r="B1100" s="8" t="s">
        <v>1118</v>
      </c>
      <c r="C1100" s="24">
        <f t="shared" si="101"/>
        <v>936</v>
      </c>
      <c r="D1100" s="24">
        <v>201</v>
      </c>
      <c r="E1100" s="23">
        <v>735</v>
      </c>
    </row>
    <row r="1101" spans="1:5" ht="20.25" customHeight="1">
      <c r="A1101" s="22">
        <v>21602</v>
      </c>
      <c r="B1101" s="8" t="s">
        <v>1119</v>
      </c>
      <c r="C1101" s="24">
        <f t="shared" si="101"/>
        <v>731</v>
      </c>
      <c r="D1101" s="24">
        <v>187</v>
      </c>
      <c r="E1101" s="23">
        <v>544</v>
      </c>
    </row>
    <row r="1102" spans="1:5" ht="20.25" customHeight="1">
      <c r="A1102" s="22">
        <v>2160201</v>
      </c>
      <c r="B1102" s="11" t="s">
        <v>286</v>
      </c>
      <c r="C1102" s="24">
        <f t="shared" si="101"/>
        <v>380</v>
      </c>
      <c r="D1102" s="24"/>
      <c r="E1102" s="23">
        <v>380</v>
      </c>
    </row>
    <row r="1103" spans="1:5" ht="20.25" customHeight="1">
      <c r="A1103" s="22">
        <v>2160202</v>
      </c>
      <c r="B1103" s="11" t="s">
        <v>287</v>
      </c>
      <c r="C1103" s="24">
        <f t="shared" si="101"/>
        <v>62</v>
      </c>
      <c r="D1103" s="24">
        <v>62</v>
      </c>
      <c r="E1103" s="23"/>
    </row>
    <row r="1104" spans="1:5" ht="20.25" customHeight="1">
      <c r="A1104" s="22">
        <v>2160203</v>
      </c>
      <c r="B1104" s="11" t="s">
        <v>288</v>
      </c>
      <c r="C1104" s="24"/>
      <c r="D1104" s="24"/>
      <c r="E1104" s="23"/>
    </row>
    <row r="1105" spans="1:5" ht="20.25" customHeight="1">
      <c r="A1105" s="22">
        <v>2160216</v>
      </c>
      <c r="B1105" s="11" t="s">
        <v>1120</v>
      </c>
      <c r="C1105" s="24"/>
      <c r="D1105" s="24"/>
      <c r="E1105" s="23"/>
    </row>
    <row r="1106" spans="1:5" ht="20.25" customHeight="1">
      <c r="A1106" s="22">
        <v>2160217</v>
      </c>
      <c r="B1106" s="11" t="s">
        <v>1121</v>
      </c>
      <c r="C1106" s="24"/>
      <c r="D1106" s="24"/>
      <c r="E1106" s="23"/>
    </row>
    <row r="1107" spans="1:5" ht="20.25" customHeight="1">
      <c r="A1107" s="22">
        <v>2160218</v>
      </c>
      <c r="B1107" s="11" t="s">
        <v>1122</v>
      </c>
      <c r="C1107" s="24"/>
      <c r="D1107" s="24"/>
      <c r="E1107" s="23"/>
    </row>
    <row r="1108" spans="1:5" ht="20.25" customHeight="1">
      <c r="A1108" s="22">
        <v>2160219</v>
      </c>
      <c r="B1108" s="11" t="s">
        <v>1123</v>
      </c>
      <c r="C1108" s="24">
        <f t="shared" ref="C1108:C1112" si="102">+D1108+E1108</f>
        <v>218</v>
      </c>
      <c r="D1108" s="24">
        <v>98</v>
      </c>
      <c r="E1108" s="23">
        <v>120</v>
      </c>
    </row>
    <row r="1109" spans="1:5" ht="20.25" customHeight="1">
      <c r="A1109" s="22">
        <v>2160250</v>
      </c>
      <c r="B1109" s="11" t="s">
        <v>296</v>
      </c>
      <c r="C1109" s="24"/>
      <c r="D1109" s="24"/>
      <c r="E1109" s="23"/>
    </row>
    <row r="1110" spans="1:5" ht="20.25" customHeight="1">
      <c r="A1110" s="22">
        <v>2160299</v>
      </c>
      <c r="B1110" s="11" t="s">
        <v>1124</v>
      </c>
      <c r="C1110" s="24">
        <f t="shared" si="102"/>
        <v>70</v>
      </c>
      <c r="D1110" s="24">
        <v>26</v>
      </c>
      <c r="E1110" s="23">
        <v>44</v>
      </c>
    </row>
    <row r="1111" spans="1:5" ht="20.25" customHeight="1">
      <c r="A1111" s="22">
        <v>21606</v>
      </c>
      <c r="B1111" s="8" t="s">
        <v>1125</v>
      </c>
      <c r="C1111" s="24">
        <f t="shared" si="102"/>
        <v>204</v>
      </c>
      <c r="D1111" s="24">
        <v>13</v>
      </c>
      <c r="E1111" s="23">
        <v>191</v>
      </c>
    </row>
    <row r="1112" spans="1:5" ht="20.25" customHeight="1">
      <c r="A1112" s="22">
        <v>2160601</v>
      </c>
      <c r="B1112" s="11" t="s">
        <v>286</v>
      </c>
      <c r="C1112" s="24">
        <f t="shared" si="102"/>
        <v>2</v>
      </c>
      <c r="D1112" s="24">
        <v>2</v>
      </c>
      <c r="E1112" s="23"/>
    </row>
    <row r="1113" spans="1:5" ht="20.25" customHeight="1">
      <c r="A1113" s="22">
        <v>2160602</v>
      </c>
      <c r="B1113" s="11" t="s">
        <v>287</v>
      </c>
      <c r="C1113" s="24"/>
      <c r="D1113" s="24"/>
      <c r="E1113" s="23"/>
    </row>
    <row r="1114" spans="1:5" ht="20.25" customHeight="1">
      <c r="A1114" s="22">
        <v>2160603</v>
      </c>
      <c r="B1114" s="11" t="s">
        <v>288</v>
      </c>
      <c r="C1114" s="24"/>
      <c r="D1114" s="24"/>
      <c r="E1114" s="23"/>
    </row>
    <row r="1115" spans="1:5" ht="20.25" customHeight="1">
      <c r="A1115" s="22">
        <v>2160607</v>
      </c>
      <c r="B1115" s="11" t="s">
        <v>1126</v>
      </c>
      <c r="C1115" s="24"/>
      <c r="D1115" s="24"/>
      <c r="E1115" s="23"/>
    </row>
    <row r="1116" spans="1:5" ht="20.25" customHeight="1">
      <c r="A1116" s="22">
        <v>2160699</v>
      </c>
      <c r="B1116" s="11" t="s">
        <v>1127</v>
      </c>
      <c r="C1116" s="24">
        <f>+D1116+E1116</f>
        <v>202</v>
      </c>
      <c r="D1116" s="24">
        <v>11</v>
      </c>
      <c r="E1116" s="23">
        <v>191</v>
      </c>
    </row>
    <row r="1117" spans="1:5" ht="20.25" customHeight="1">
      <c r="A1117" s="22">
        <v>21699</v>
      </c>
      <c r="B1117" s="8" t="s">
        <v>1128</v>
      </c>
      <c r="C1117" s="24"/>
      <c r="D1117" s="24"/>
      <c r="E1117" s="23"/>
    </row>
    <row r="1118" spans="1:5" ht="20.25" customHeight="1">
      <c r="A1118" s="22">
        <v>2169901</v>
      </c>
      <c r="B1118" s="11" t="s">
        <v>1129</v>
      </c>
      <c r="C1118" s="24"/>
      <c r="D1118" s="24"/>
      <c r="E1118" s="23"/>
    </row>
    <row r="1119" spans="1:5" ht="20.25" customHeight="1">
      <c r="A1119" s="22">
        <v>2169999</v>
      </c>
      <c r="B1119" s="11" t="s">
        <v>1130</v>
      </c>
      <c r="C1119" s="24"/>
      <c r="D1119" s="24"/>
      <c r="E1119" s="23"/>
    </row>
    <row r="1120" spans="1:5" ht="20.25" customHeight="1">
      <c r="A1120" s="22">
        <v>217</v>
      </c>
      <c r="B1120" s="8" t="s">
        <v>1131</v>
      </c>
      <c r="C1120" s="24">
        <f>+D1120+E1120</f>
        <v>216</v>
      </c>
      <c r="D1120" s="24">
        <v>216</v>
      </c>
      <c r="E1120" s="23"/>
    </row>
    <row r="1121" spans="1:5" ht="20.25" customHeight="1">
      <c r="A1121" s="22">
        <v>21701</v>
      </c>
      <c r="B1121" s="8" t="s">
        <v>1132</v>
      </c>
      <c r="C1121" s="24"/>
      <c r="D1121" s="24"/>
      <c r="E1121" s="23"/>
    </row>
    <row r="1122" spans="1:5" ht="20.25" customHeight="1">
      <c r="A1122" s="22">
        <v>2170101</v>
      </c>
      <c r="B1122" s="11" t="s">
        <v>286</v>
      </c>
      <c r="C1122" s="24"/>
      <c r="D1122" s="24"/>
      <c r="E1122" s="23"/>
    </row>
    <row r="1123" spans="1:5" ht="20.25" customHeight="1">
      <c r="A1123" s="22">
        <v>2170102</v>
      </c>
      <c r="B1123" s="11" t="s">
        <v>287</v>
      </c>
      <c r="C1123" s="24"/>
      <c r="D1123" s="24"/>
      <c r="E1123" s="23"/>
    </row>
    <row r="1124" spans="1:5" ht="20.25" customHeight="1">
      <c r="A1124" s="22">
        <v>2170103</v>
      </c>
      <c r="B1124" s="11" t="s">
        <v>288</v>
      </c>
      <c r="C1124" s="24"/>
      <c r="D1124" s="24"/>
      <c r="E1124" s="23"/>
    </row>
    <row r="1125" spans="1:5" ht="20.25" customHeight="1">
      <c r="A1125" s="22">
        <v>2170104</v>
      </c>
      <c r="B1125" s="11" t="s">
        <v>1133</v>
      </c>
      <c r="C1125" s="24"/>
      <c r="D1125" s="24"/>
      <c r="E1125" s="23"/>
    </row>
    <row r="1126" spans="1:5" ht="20.25" customHeight="1">
      <c r="A1126" s="22">
        <v>2170150</v>
      </c>
      <c r="B1126" s="11" t="s">
        <v>296</v>
      </c>
      <c r="C1126" s="24"/>
      <c r="D1126" s="24"/>
      <c r="E1126" s="23"/>
    </row>
    <row r="1127" spans="1:5" ht="20.25" customHeight="1">
      <c r="A1127" s="22">
        <v>2170199</v>
      </c>
      <c r="B1127" s="11" t="s">
        <v>1134</v>
      </c>
      <c r="C1127" s="24"/>
      <c r="D1127" s="24"/>
      <c r="E1127" s="23"/>
    </row>
    <row r="1128" spans="1:5" ht="20.25" customHeight="1">
      <c r="A1128" s="22">
        <v>21702</v>
      </c>
      <c r="B1128" s="8" t="s">
        <v>1135</v>
      </c>
      <c r="C1128" s="24"/>
      <c r="D1128" s="24"/>
      <c r="E1128" s="23"/>
    </row>
    <row r="1129" spans="1:5" ht="20.25" customHeight="1">
      <c r="A1129" s="22">
        <v>2170201</v>
      </c>
      <c r="B1129" s="11" t="s">
        <v>1136</v>
      </c>
      <c r="C1129" s="24"/>
      <c r="D1129" s="24"/>
      <c r="E1129" s="23"/>
    </row>
    <row r="1130" spans="1:5" ht="20.25" customHeight="1">
      <c r="A1130" s="22">
        <v>2170202</v>
      </c>
      <c r="B1130" s="11" t="s">
        <v>1137</v>
      </c>
      <c r="C1130" s="24"/>
      <c r="D1130" s="24"/>
      <c r="E1130" s="23"/>
    </row>
    <row r="1131" spans="1:5" ht="20.25" customHeight="1">
      <c r="A1131" s="22">
        <v>2170203</v>
      </c>
      <c r="B1131" s="11" t="s">
        <v>1138</v>
      </c>
      <c r="C1131" s="24"/>
      <c r="D1131" s="24"/>
      <c r="E1131" s="23"/>
    </row>
    <row r="1132" spans="1:5" ht="20.25" customHeight="1">
      <c r="A1132" s="22">
        <v>2170204</v>
      </c>
      <c r="B1132" s="11" t="s">
        <v>1139</v>
      </c>
      <c r="C1132" s="24"/>
      <c r="D1132" s="24"/>
      <c r="E1132" s="23"/>
    </row>
    <row r="1133" spans="1:5" ht="20.25" customHeight="1">
      <c r="A1133" s="22">
        <v>2170205</v>
      </c>
      <c r="B1133" s="11" t="s">
        <v>1140</v>
      </c>
      <c r="C1133" s="24"/>
      <c r="D1133" s="24"/>
      <c r="E1133" s="23"/>
    </row>
    <row r="1134" spans="1:5" ht="20.25" customHeight="1">
      <c r="A1134" s="22">
        <v>2170206</v>
      </c>
      <c r="B1134" s="11" t="s">
        <v>1141</v>
      </c>
      <c r="C1134" s="24"/>
      <c r="D1134" s="24"/>
      <c r="E1134" s="23"/>
    </row>
    <row r="1135" spans="1:5" ht="20.25" customHeight="1">
      <c r="A1135" s="22">
        <v>2170207</v>
      </c>
      <c r="B1135" s="11" t="s">
        <v>1142</v>
      </c>
      <c r="C1135" s="24"/>
      <c r="D1135" s="24"/>
      <c r="E1135" s="23"/>
    </row>
    <row r="1136" spans="1:5" ht="20.25" customHeight="1">
      <c r="A1136" s="22">
        <v>2170208</v>
      </c>
      <c r="B1136" s="11" t="s">
        <v>1143</v>
      </c>
      <c r="C1136" s="24"/>
      <c r="D1136" s="24"/>
      <c r="E1136" s="23"/>
    </row>
    <row r="1137" spans="1:5" ht="20.25" customHeight="1">
      <c r="A1137" s="22">
        <v>2170299</v>
      </c>
      <c r="B1137" s="11" t="s">
        <v>1144</v>
      </c>
      <c r="C1137" s="24"/>
      <c r="D1137" s="24"/>
      <c r="E1137" s="23"/>
    </row>
    <row r="1138" spans="1:5" ht="20.25" customHeight="1">
      <c r="A1138" s="22">
        <v>21703</v>
      </c>
      <c r="B1138" s="8" t="s">
        <v>1145</v>
      </c>
      <c r="C1138" s="24">
        <f>+D1138+E1138</f>
        <v>11</v>
      </c>
      <c r="D1138" s="24">
        <v>11</v>
      </c>
      <c r="E1138" s="23"/>
    </row>
    <row r="1139" spans="1:5" ht="20.25" customHeight="1">
      <c r="A1139" s="22">
        <v>2170301</v>
      </c>
      <c r="B1139" s="11" t="s">
        <v>1146</v>
      </c>
      <c r="C1139" s="24"/>
      <c r="D1139" s="24"/>
      <c r="E1139" s="23"/>
    </row>
    <row r="1140" spans="1:5" ht="20.25" customHeight="1">
      <c r="A1140" s="22">
        <v>2170302</v>
      </c>
      <c r="B1140" s="11" t="s">
        <v>1147</v>
      </c>
      <c r="C1140" s="24"/>
      <c r="D1140" s="24"/>
      <c r="E1140" s="23"/>
    </row>
    <row r="1141" spans="1:5" ht="20.25" customHeight="1">
      <c r="A1141" s="22">
        <v>2170303</v>
      </c>
      <c r="B1141" s="11" t="s">
        <v>1148</v>
      </c>
      <c r="C1141" s="24"/>
      <c r="D1141" s="24"/>
      <c r="E1141" s="23"/>
    </row>
    <row r="1142" spans="1:5" ht="20.25" customHeight="1">
      <c r="A1142" s="22">
        <v>2170304</v>
      </c>
      <c r="B1142" s="11" t="s">
        <v>1149</v>
      </c>
      <c r="C1142" s="24"/>
      <c r="D1142" s="24"/>
      <c r="E1142" s="23"/>
    </row>
    <row r="1143" spans="1:5" ht="20.25" customHeight="1">
      <c r="A1143" s="22">
        <v>2170399</v>
      </c>
      <c r="B1143" s="11" t="s">
        <v>1150</v>
      </c>
      <c r="C1143" s="24">
        <f t="shared" ref="C1143:C1148" si="103">+D1143+E1143</f>
        <v>11</v>
      </c>
      <c r="D1143" s="24">
        <v>11</v>
      </c>
      <c r="E1143" s="23"/>
    </row>
    <row r="1144" spans="1:5" ht="20.25" customHeight="1">
      <c r="A1144" s="22">
        <v>21704</v>
      </c>
      <c r="B1144" s="8" t="s">
        <v>1151</v>
      </c>
      <c r="C1144" s="24"/>
      <c r="D1144" s="24"/>
      <c r="E1144" s="23"/>
    </row>
    <row r="1145" spans="1:5" ht="20.25" customHeight="1">
      <c r="A1145" s="22">
        <v>2170401</v>
      </c>
      <c r="B1145" s="11" t="s">
        <v>1152</v>
      </c>
      <c r="C1145" s="24"/>
      <c r="D1145" s="24"/>
      <c r="E1145" s="23"/>
    </row>
    <row r="1146" spans="1:5" ht="20.25" customHeight="1">
      <c r="A1146" s="22">
        <v>2170499</v>
      </c>
      <c r="B1146" s="11" t="s">
        <v>1153</v>
      </c>
      <c r="C1146" s="24"/>
      <c r="D1146" s="24"/>
      <c r="E1146" s="23"/>
    </row>
    <row r="1147" spans="1:5" ht="20.25" customHeight="1">
      <c r="A1147" s="22">
        <v>21799</v>
      </c>
      <c r="B1147" s="8" t="s">
        <v>1154</v>
      </c>
      <c r="C1147" s="24">
        <f t="shared" si="103"/>
        <v>205</v>
      </c>
      <c r="D1147" s="24">
        <v>205</v>
      </c>
      <c r="E1147" s="23"/>
    </row>
    <row r="1148" spans="1:5" ht="20.25" customHeight="1">
      <c r="A1148" s="22">
        <v>2179901</v>
      </c>
      <c r="B1148" s="11" t="s">
        <v>1155</v>
      </c>
      <c r="C1148" s="24">
        <f t="shared" si="103"/>
        <v>205</v>
      </c>
      <c r="D1148" s="24">
        <v>205</v>
      </c>
      <c r="E1148" s="23"/>
    </row>
    <row r="1149" spans="1:5" ht="20.25" customHeight="1">
      <c r="A1149" s="22">
        <v>219</v>
      </c>
      <c r="B1149" s="8" t="s">
        <v>1156</v>
      </c>
      <c r="C1149" s="24"/>
      <c r="D1149" s="24"/>
      <c r="E1149" s="23"/>
    </row>
    <row r="1150" spans="1:5" ht="20.25" customHeight="1">
      <c r="A1150" s="22">
        <v>21901</v>
      </c>
      <c r="B1150" s="8" t="s">
        <v>1157</v>
      </c>
      <c r="C1150" s="24"/>
      <c r="D1150" s="24"/>
      <c r="E1150" s="23"/>
    </row>
    <row r="1151" spans="1:5" ht="20.25" customHeight="1">
      <c r="A1151" s="22">
        <v>21902</v>
      </c>
      <c r="B1151" s="8" t="s">
        <v>1158</v>
      </c>
      <c r="C1151" s="24"/>
      <c r="D1151" s="24"/>
      <c r="E1151" s="23"/>
    </row>
    <row r="1152" spans="1:5" ht="20.25" customHeight="1">
      <c r="A1152" s="22">
        <v>21903</v>
      </c>
      <c r="B1152" s="8" t="s">
        <v>1159</v>
      </c>
      <c r="C1152" s="24"/>
      <c r="D1152" s="24"/>
      <c r="E1152" s="23"/>
    </row>
    <row r="1153" spans="1:5" ht="20.25" customHeight="1">
      <c r="A1153" s="22">
        <v>21904</v>
      </c>
      <c r="B1153" s="8" t="s">
        <v>1160</v>
      </c>
      <c r="C1153" s="24"/>
      <c r="D1153" s="24"/>
      <c r="E1153" s="23"/>
    </row>
    <row r="1154" spans="1:5" ht="20.25" customHeight="1">
      <c r="A1154" s="22">
        <v>21905</v>
      </c>
      <c r="B1154" s="8" t="s">
        <v>1161</v>
      </c>
      <c r="C1154" s="24"/>
      <c r="D1154" s="24"/>
      <c r="E1154" s="23"/>
    </row>
    <row r="1155" spans="1:5" ht="20.25" customHeight="1">
      <c r="A1155" s="22">
        <v>21906</v>
      </c>
      <c r="B1155" s="8" t="s">
        <v>1162</v>
      </c>
      <c r="C1155" s="24"/>
      <c r="D1155" s="24"/>
      <c r="E1155" s="23"/>
    </row>
    <row r="1156" spans="1:5" ht="20.25" customHeight="1">
      <c r="A1156" s="22">
        <v>21907</v>
      </c>
      <c r="B1156" s="8" t="s">
        <v>1163</v>
      </c>
      <c r="C1156" s="24"/>
      <c r="D1156" s="24"/>
      <c r="E1156" s="23"/>
    </row>
    <row r="1157" spans="1:5" ht="20.25" customHeight="1">
      <c r="A1157" s="22">
        <v>21908</v>
      </c>
      <c r="B1157" s="8" t="s">
        <v>1164</v>
      </c>
      <c r="C1157" s="24"/>
      <c r="D1157" s="24"/>
      <c r="E1157" s="23"/>
    </row>
    <row r="1158" spans="1:5" ht="20.25" customHeight="1">
      <c r="A1158" s="22">
        <v>21999</v>
      </c>
      <c r="B1158" s="8" t="s">
        <v>1165</v>
      </c>
      <c r="C1158" s="24"/>
      <c r="D1158" s="24"/>
      <c r="E1158" s="23"/>
    </row>
    <row r="1159" spans="1:5" ht="20.25" customHeight="1">
      <c r="A1159" s="22">
        <v>220</v>
      </c>
      <c r="B1159" s="8" t="s">
        <v>1166</v>
      </c>
      <c r="C1159" s="24">
        <f t="shared" ref="C1159:C1162" si="104">+D1159+E1159</f>
        <v>2858</v>
      </c>
      <c r="D1159" s="24">
        <v>2090</v>
      </c>
      <c r="E1159" s="23">
        <v>768</v>
      </c>
    </row>
    <row r="1160" spans="1:5" ht="20.25" customHeight="1">
      <c r="A1160" s="22">
        <v>22001</v>
      </c>
      <c r="B1160" s="8" t="s">
        <v>1167</v>
      </c>
      <c r="C1160" s="24">
        <f t="shared" si="104"/>
        <v>2642</v>
      </c>
      <c r="D1160" s="24">
        <v>1874</v>
      </c>
      <c r="E1160" s="23">
        <v>768</v>
      </c>
    </row>
    <row r="1161" spans="1:5" ht="20.25" customHeight="1">
      <c r="A1161" s="22">
        <v>2200101</v>
      </c>
      <c r="B1161" s="11" t="s">
        <v>286</v>
      </c>
      <c r="C1161" s="24">
        <f t="shared" si="104"/>
        <v>1031</v>
      </c>
      <c r="D1161" s="24">
        <v>1031</v>
      </c>
      <c r="E1161" s="23"/>
    </row>
    <row r="1162" spans="1:5" ht="20.25" customHeight="1">
      <c r="A1162" s="22">
        <v>2200102</v>
      </c>
      <c r="B1162" s="11" t="s">
        <v>287</v>
      </c>
      <c r="C1162" s="24">
        <f t="shared" si="104"/>
        <v>23</v>
      </c>
      <c r="D1162" s="24">
        <v>23</v>
      </c>
      <c r="E1162" s="23"/>
    </row>
    <row r="1163" spans="1:5" ht="20.25" customHeight="1">
      <c r="A1163" s="22">
        <v>2200103</v>
      </c>
      <c r="B1163" s="11" t="s">
        <v>288</v>
      </c>
      <c r="C1163" s="24"/>
      <c r="D1163" s="24"/>
      <c r="E1163" s="23"/>
    </row>
    <row r="1164" spans="1:5" ht="20.25" customHeight="1">
      <c r="A1164" s="22">
        <v>2200104</v>
      </c>
      <c r="B1164" s="11" t="s">
        <v>1168</v>
      </c>
      <c r="C1164" s="24"/>
      <c r="D1164" s="24"/>
      <c r="E1164" s="23"/>
    </row>
    <row r="1165" spans="1:5" ht="20.25" customHeight="1">
      <c r="A1165" s="22">
        <v>2200106</v>
      </c>
      <c r="B1165" s="11" t="s">
        <v>1169</v>
      </c>
      <c r="C1165" s="24"/>
      <c r="D1165" s="24"/>
      <c r="E1165" s="23"/>
    </row>
    <row r="1166" spans="1:5" ht="20.25" customHeight="1">
      <c r="A1166" s="22">
        <v>2200107</v>
      </c>
      <c r="B1166" s="11" t="s">
        <v>1170</v>
      </c>
      <c r="C1166" s="24"/>
      <c r="D1166" s="24"/>
      <c r="E1166" s="23"/>
    </row>
    <row r="1167" spans="1:5" ht="20.25" customHeight="1">
      <c r="A1167" s="22">
        <v>2200108</v>
      </c>
      <c r="B1167" s="11" t="s">
        <v>1171</v>
      </c>
      <c r="C1167" s="24"/>
      <c r="D1167" s="24"/>
      <c r="E1167" s="23"/>
    </row>
    <row r="1168" spans="1:5" ht="20.25" customHeight="1">
      <c r="A1168" s="22">
        <v>2200109</v>
      </c>
      <c r="B1168" s="11" t="s">
        <v>1172</v>
      </c>
      <c r="C1168" s="24"/>
      <c r="D1168" s="24"/>
      <c r="E1168" s="23"/>
    </row>
    <row r="1169" spans="1:5" ht="20.25" customHeight="1">
      <c r="A1169" s="22">
        <v>2200112</v>
      </c>
      <c r="B1169" s="11" t="s">
        <v>1173</v>
      </c>
      <c r="C1169" s="24"/>
      <c r="D1169" s="24"/>
      <c r="E1169" s="23"/>
    </row>
    <row r="1170" spans="1:5" ht="20.25" customHeight="1">
      <c r="A1170" s="22">
        <v>2200113</v>
      </c>
      <c r="B1170" s="11" t="s">
        <v>1174</v>
      </c>
      <c r="C1170" s="24"/>
      <c r="D1170" s="24"/>
      <c r="E1170" s="23"/>
    </row>
    <row r="1171" spans="1:5" ht="20.25" customHeight="1">
      <c r="A1171" s="22">
        <v>2200114</v>
      </c>
      <c r="B1171" s="11" t="s">
        <v>1175</v>
      </c>
      <c r="C1171" s="24">
        <f>+D1171+E1171</f>
        <v>44</v>
      </c>
      <c r="D1171" s="24">
        <v>44</v>
      </c>
      <c r="E1171" s="23"/>
    </row>
    <row r="1172" spans="1:5" ht="20.25" customHeight="1">
      <c r="A1172" s="22">
        <v>2200115</v>
      </c>
      <c r="B1172" s="11" t="s">
        <v>1176</v>
      </c>
      <c r="C1172" s="24"/>
      <c r="D1172" s="24"/>
      <c r="E1172" s="23"/>
    </row>
    <row r="1173" spans="1:5" ht="20.25" customHeight="1">
      <c r="A1173" s="22">
        <v>2200116</v>
      </c>
      <c r="B1173" s="11" t="s">
        <v>1177</v>
      </c>
      <c r="C1173" s="24"/>
      <c r="D1173" s="24"/>
      <c r="E1173" s="23"/>
    </row>
    <row r="1174" spans="1:5" ht="20.25" customHeight="1">
      <c r="A1174" s="22">
        <v>2200119</v>
      </c>
      <c r="B1174" s="11" t="s">
        <v>1178</v>
      </c>
      <c r="C1174" s="24"/>
      <c r="D1174" s="24"/>
      <c r="E1174" s="23"/>
    </row>
    <row r="1175" spans="1:5" ht="20.25" customHeight="1">
      <c r="A1175" s="22">
        <v>2200120</v>
      </c>
      <c r="B1175" s="11" t="s">
        <v>1179</v>
      </c>
      <c r="C1175" s="24"/>
      <c r="D1175" s="24"/>
      <c r="E1175" s="23"/>
    </row>
    <row r="1176" spans="1:5" ht="20.25" customHeight="1">
      <c r="A1176" s="22">
        <v>2200121</v>
      </c>
      <c r="B1176" s="11" t="s">
        <v>1180</v>
      </c>
      <c r="C1176" s="24"/>
      <c r="D1176" s="24"/>
      <c r="E1176" s="23"/>
    </row>
    <row r="1177" spans="1:5" ht="20.25" customHeight="1">
      <c r="A1177" s="22">
        <v>2200122</v>
      </c>
      <c r="B1177" s="11" t="s">
        <v>1181</v>
      </c>
      <c r="C1177" s="24"/>
      <c r="D1177" s="24"/>
      <c r="E1177" s="23"/>
    </row>
    <row r="1178" spans="1:5" ht="20.25" customHeight="1">
      <c r="A1178" s="22">
        <v>2200123</v>
      </c>
      <c r="B1178" s="11" t="s">
        <v>1182</v>
      </c>
      <c r="C1178" s="24"/>
      <c r="D1178" s="24"/>
      <c r="E1178" s="23"/>
    </row>
    <row r="1179" spans="1:5" ht="20.25" customHeight="1">
      <c r="A1179" s="22">
        <v>2200124</v>
      </c>
      <c r="B1179" s="11" t="s">
        <v>1183</v>
      </c>
      <c r="C1179" s="24"/>
      <c r="D1179" s="24"/>
      <c r="E1179" s="23"/>
    </row>
    <row r="1180" spans="1:5" ht="20.25" customHeight="1">
      <c r="A1180" s="22">
        <v>2200125</v>
      </c>
      <c r="B1180" s="11" t="s">
        <v>1184</v>
      </c>
      <c r="C1180" s="24"/>
      <c r="D1180" s="24"/>
      <c r="E1180" s="23"/>
    </row>
    <row r="1181" spans="1:5" ht="20.25" customHeight="1">
      <c r="A1181" s="22">
        <v>2200126</v>
      </c>
      <c r="B1181" s="11" t="s">
        <v>1185</v>
      </c>
      <c r="C1181" s="24"/>
      <c r="D1181" s="24"/>
      <c r="E1181" s="23"/>
    </row>
    <row r="1182" spans="1:5" ht="20.25" customHeight="1">
      <c r="A1182" s="22">
        <v>2200127</v>
      </c>
      <c r="B1182" s="11" t="s">
        <v>1186</v>
      </c>
      <c r="C1182" s="24"/>
      <c r="D1182" s="24"/>
      <c r="E1182" s="23"/>
    </row>
    <row r="1183" spans="1:5" ht="20.25" customHeight="1">
      <c r="A1183" s="22">
        <v>2200128</v>
      </c>
      <c r="B1183" s="11" t="s">
        <v>1187</v>
      </c>
      <c r="C1183" s="24"/>
      <c r="D1183" s="24"/>
      <c r="E1183" s="23"/>
    </row>
    <row r="1184" spans="1:5" ht="20.25" customHeight="1">
      <c r="A1184" s="22">
        <v>2200129</v>
      </c>
      <c r="B1184" s="11" t="s">
        <v>1188</v>
      </c>
      <c r="C1184" s="24"/>
      <c r="D1184" s="24"/>
      <c r="E1184" s="23"/>
    </row>
    <row r="1185" spans="1:5" ht="20.25" customHeight="1">
      <c r="A1185" s="22">
        <v>2200150</v>
      </c>
      <c r="B1185" s="11" t="s">
        <v>296</v>
      </c>
      <c r="C1185" s="24">
        <f t="shared" ref="C1185:C1188" si="105">+D1185+E1185</f>
        <v>599</v>
      </c>
      <c r="D1185" s="24">
        <v>351</v>
      </c>
      <c r="E1185" s="23">
        <v>248</v>
      </c>
    </row>
    <row r="1186" spans="1:5" ht="20.25" customHeight="1">
      <c r="A1186" s="22">
        <v>2200199</v>
      </c>
      <c r="B1186" s="11" t="s">
        <v>1189</v>
      </c>
      <c r="C1186" s="24">
        <f t="shared" si="105"/>
        <v>946</v>
      </c>
      <c r="D1186" s="24">
        <v>426</v>
      </c>
      <c r="E1186" s="23">
        <v>520</v>
      </c>
    </row>
    <row r="1187" spans="1:5" ht="20.25" customHeight="1">
      <c r="A1187" s="22">
        <v>22005</v>
      </c>
      <c r="B1187" s="8" t="s">
        <v>1190</v>
      </c>
      <c r="C1187" s="24">
        <f t="shared" si="105"/>
        <v>216</v>
      </c>
      <c r="D1187" s="24">
        <v>216</v>
      </c>
      <c r="E1187" s="23"/>
    </row>
    <row r="1188" spans="1:5" ht="20.25" customHeight="1">
      <c r="A1188" s="22">
        <v>2200501</v>
      </c>
      <c r="B1188" s="11" t="s">
        <v>286</v>
      </c>
      <c r="C1188" s="24">
        <f t="shared" si="105"/>
        <v>4</v>
      </c>
      <c r="D1188" s="24">
        <v>4</v>
      </c>
      <c r="E1188" s="23"/>
    </row>
    <row r="1189" spans="1:5" ht="20.25" customHeight="1">
      <c r="A1189" s="22">
        <v>2200502</v>
      </c>
      <c r="B1189" s="11" t="s">
        <v>287</v>
      </c>
      <c r="C1189" s="24"/>
      <c r="D1189" s="24"/>
      <c r="E1189" s="23"/>
    </row>
    <row r="1190" spans="1:5" ht="20.25" customHeight="1">
      <c r="A1190" s="22">
        <v>2200503</v>
      </c>
      <c r="B1190" s="11" t="s">
        <v>288</v>
      </c>
      <c r="C1190" s="24"/>
      <c r="D1190" s="24"/>
      <c r="E1190" s="23"/>
    </row>
    <row r="1191" spans="1:5" ht="20.25" customHeight="1">
      <c r="A1191" s="22">
        <v>2200504</v>
      </c>
      <c r="B1191" s="11" t="s">
        <v>1191</v>
      </c>
      <c r="C1191" s="24"/>
      <c r="D1191" s="24"/>
      <c r="E1191" s="23"/>
    </row>
    <row r="1192" spans="1:5" ht="20.25" customHeight="1">
      <c r="A1192" s="22">
        <v>2200506</v>
      </c>
      <c r="B1192" s="11" t="s">
        <v>1192</v>
      </c>
      <c r="C1192" s="24"/>
      <c r="D1192" s="24"/>
      <c r="E1192" s="23"/>
    </row>
    <row r="1193" spans="1:5" ht="20.25" customHeight="1">
      <c r="A1193" s="22">
        <v>2200507</v>
      </c>
      <c r="B1193" s="11" t="s">
        <v>1193</v>
      </c>
      <c r="C1193" s="24"/>
      <c r="D1193" s="24"/>
      <c r="E1193" s="23"/>
    </row>
    <row r="1194" spans="1:5" ht="20.25" customHeight="1">
      <c r="A1194" s="22">
        <v>2200508</v>
      </c>
      <c r="B1194" s="11" t="s">
        <v>1194</v>
      </c>
      <c r="C1194" s="24"/>
      <c r="D1194" s="24"/>
      <c r="E1194" s="23"/>
    </row>
    <row r="1195" spans="1:5" ht="20.25" customHeight="1">
      <c r="A1195" s="22">
        <v>2200509</v>
      </c>
      <c r="B1195" s="11" t="s">
        <v>1195</v>
      </c>
      <c r="C1195" s="24">
        <f>+D1195+E1195</f>
        <v>168</v>
      </c>
      <c r="D1195" s="24">
        <v>168</v>
      </c>
      <c r="E1195" s="23"/>
    </row>
    <row r="1196" spans="1:5" ht="20.25" customHeight="1">
      <c r="A1196" s="22">
        <v>2200510</v>
      </c>
      <c r="B1196" s="11" t="s">
        <v>1196</v>
      </c>
      <c r="C1196" s="24">
        <f>+D1196+E1196</f>
        <v>18</v>
      </c>
      <c r="D1196" s="24">
        <v>18</v>
      </c>
      <c r="E1196" s="23"/>
    </row>
    <row r="1197" spans="1:5" ht="20.25" customHeight="1">
      <c r="A1197" s="22">
        <v>2200511</v>
      </c>
      <c r="B1197" s="11" t="s">
        <v>1197</v>
      </c>
      <c r="C1197" s="24"/>
      <c r="D1197" s="24"/>
      <c r="E1197" s="23"/>
    </row>
    <row r="1198" spans="1:5" ht="20.25" customHeight="1">
      <c r="A1198" s="22">
        <v>2200512</v>
      </c>
      <c r="B1198" s="11" t="s">
        <v>1198</v>
      </c>
      <c r="C1198" s="24"/>
      <c r="D1198" s="24"/>
      <c r="E1198" s="23"/>
    </row>
    <row r="1199" spans="1:5" ht="20.25" customHeight="1">
      <c r="A1199" s="22">
        <v>2200513</v>
      </c>
      <c r="B1199" s="11" t="s">
        <v>1199</v>
      </c>
      <c r="C1199" s="24"/>
      <c r="D1199" s="24"/>
      <c r="E1199" s="23"/>
    </row>
    <row r="1200" spans="1:5" ht="20.25" customHeight="1">
      <c r="A1200" s="22">
        <v>2200514</v>
      </c>
      <c r="B1200" s="11" t="s">
        <v>1200</v>
      </c>
      <c r="C1200" s="24"/>
      <c r="D1200" s="24"/>
      <c r="E1200" s="23"/>
    </row>
    <row r="1201" spans="1:5" ht="20.25" customHeight="1">
      <c r="A1201" s="22">
        <v>2200599</v>
      </c>
      <c r="B1201" s="11" t="s">
        <v>1201</v>
      </c>
      <c r="C1201" s="24">
        <f t="shared" ref="C1201:C1205" si="106">+D1201+E1201</f>
        <v>26</v>
      </c>
      <c r="D1201" s="24">
        <v>26</v>
      </c>
      <c r="E1201" s="23"/>
    </row>
    <row r="1202" spans="1:5" ht="20.25" customHeight="1">
      <c r="A1202" s="22">
        <v>22099</v>
      </c>
      <c r="B1202" s="8" t="s">
        <v>1202</v>
      </c>
      <c r="C1202" s="24"/>
      <c r="D1202" s="24"/>
      <c r="E1202" s="23"/>
    </row>
    <row r="1203" spans="1:5" ht="20.25" customHeight="1">
      <c r="A1203" s="22">
        <v>2209901</v>
      </c>
      <c r="B1203" s="11" t="s">
        <v>1203</v>
      </c>
      <c r="C1203" s="24"/>
      <c r="D1203" s="24"/>
      <c r="E1203" s="23"/>
    </row>
    <row r="1204" spans="1:5" ht="20.25" customHeight="1">
      <c r="A1204" s="22">
        <v>221</v>
      </c>
      <c r="B1204" s="8" t="s">
        <v>1204</v>
      </c>
      <c r="C1204" s="24">
        <f t="shared" si="106"/>
        <v>10224</v>
      </c>
      <c r="D1204" s="24">
        <v>9224</v>
      </c>
      <c r="E1204" s="23">
        <v>1000</v>
      </c>
    </row>
    <row r="1205" spans="1:5" ht="20.25" customHeight="1">
      <c r="A1205" s="22">
        <v>22101</v>
      </c>
      <c r="B1205" s="8" t="s">
        <v>1205</v>
      </c>
      <c r="C1205" s="24">
        <f t="shared" si="106"/>
        <v>4528</v>
      </c>
      <c r="D1205" s="24">
        <v>3528</v>
      </c>
      <c r="E1205" s="23">
        <v>1000</v>
      </c>
    </row>
    <row r="1206" spans="1:5" ht="20.25" customHeight="1">
      <c r="A1206" s="22">
        <v>2210101</v>
      </c>
      <c r="B1206" s="11" t="s">
        <v>1206</v>
      </c>
      <c r="C1206" s="24"/>
      <c r="D1206" s="24"/>
      <c r="E1206" s="23"/>
    </row>
    <row r="1207" spans="1:5" ht="20.25" customHeight="1">
      <c r="A1207" s="22">
        <v>2210102</v>
      </c>
      <c r="B1207" s="11" t="s">
        <v>1207</v>
      </c>
      <c r="C1207" s="24"/>
      <c r="D1207" s="24"/>
      <c r="E1207" s="23"/>
    </row>
    <row r="1208" spans="1:5" ht="20.25" customHeight="1">
      <c r="A1208" s="22">
        <v>2210103</v>
      </c>
      <c r="B1208" s="11" t="s">
        <v>1208</v>
      </c>
      <c r="C1208" s="24">
        <f>+D1208+E1208</f>
        <v>3146</v>
      </c>
      <c r="D1208" s="24">
        <v>2203</v>
      </c>
      <c r="E1208" s="23">
        <v>943</v>
      </c>
    </row>
    <row r="1209" spans="1:5" ht="20.25" customHeight="1">
      <c r="A1209" s="22">
        <v>2210104</v>
      </c>
      <c r="B1209" s="11" t="s">
        <v>1209</v>
      </c>
      <c r="C1209" s="24"/>
      <c r="D1209" s="24"/>
      <c r="E1209" s="23"/>
    </row>
    <row r="1210" spans="1:5" ht="20.25" customHeight="1">
      <c r="A1210" s="22">
        <v>2210105</v>
      </c>
      <c r="B1210" s="11" t="s">
        <v>1210</v>
      </c>
      <c r="C1210" s="24"/>
      <c r="D1210" s="24"/>
      <c r="E1210" s="23"/>
    </row>
    <row r="1211" spans="1:5" ht="20.25" customHeight="1">
      <c r="A1211" s="22">
        <v>2210106</v>
      </c>
      <c r="B1211" s="11" t="s">
        <v>1211</v>
      </c>
      <c r="C1211" s="24">
        <f t="shared" ref="C1211:C1217" si="107">+D1211+E1211</f>
        <v>84</v>
      </c>
      <c r="D1211" s="24">
        <v>40</v>
      </c>
      <c r="E1211" s="23">
        <v>44</v>
      </c>
    </row>
    <row r="1212" spans="1:5" ht="20.25" customHeight="1">
      <c r="A1212" s="22">
        <v>2210107</v>
      </c>
      <c r="B1212" s="11" t="s">
        <v>1212</v>
      </c>
      <c r="C1212" s="24"/>
      <c r="D1212" s="24"/>
      <c r="E1212" s="23"/>
    </row>
    <row r="1213" spans="1:5" ht="20.25" customHeight="1">
      <c r="A1213" s="22">
        <v>2210108</v>
      </c>
      <c r="B1213" s="11" t="s">
        <v>1213</v>
      </c>
      <c r="C1213" s="24"/>
      <c r="D1213" s="24"/>
      <c r="E1213" s="23"/>
    </row>
    <row r="1214" spans="1:5" ht="20.25" customHeight="1">
      <c r="A1214" s="22">
        <v>2210109</v>
      </c>
      <c r="B1214" s="11" t="s">
        <v>1214</v>
      </c>
      <c r="C1214" s="24"/>
      <c r="D1214" s="24"/>
      <c r="E1214" s="23"/>
    </row>
    <row r="1215" spans="1:5" ht="20.25" customHeight="1">
      <c r="A1215" s="22">
        <v>2210199</v>
      </c>
      <c r="B1215" s="11" t="s">
        <v>1215</v>
      </c>
      <c r="C1215" s="24">
        <f t="shared" si="107"/>
        <v>1299</v>
      </c>
      <c r="D1215" s="24">
        <v>1286</v>
      </c>
      <c r="E1215" s="23">
        <v>13</v>
      </c>
    </row>
    <row r="1216" spans="1:5" ht="20.25" customHeight="1">
      <c r="A1216" s="22">
        <v>22102</v>
      </c>
      <c r="B1216" s="8" t="s">
        <v>1216</v>
      </c>
      <c r="C1216" s="24">
        <f t="shared" si="107"/>
        <v>3169</v>
      </c>
      <c r="D1216" s="24">
        <v>3169</v>
      </c>
      <c r="E1216" s="23"/>
    </row>
    <row r="1217" spans="1:5" ht="20.25" customHeight="1">
      <c r="A1217" s="22">
        <v>2210201</v>
      </c>
      <c r="B1217" s="11" t="s">
        <v>1217</v>
      </c>
      <c r="C1217" s="24">
        <f t="shared" si="107"/>
        <v>3169</v>
      </c>
      <c r="D1217" s="24">
        <v>3169</v>
      </c>
      <c r="E1217" s="23"/>
    </row>
    <row r="1218" spans="1:5" ht="20.25" customHeight="1">
      <c r="A1218" s="22">
        <v>2210202</v>
      </c>
      <c r="B1218" s="11" t="s">
        <v>1218</v>
      </c>
      <c r="C1218" s="24"/>
      <c r="D1218" s="24"/>
      <c r="E1218" s="23"/>
    </row>
    <row r="1219" spans="1:5" ht="20.25" customHeight="1">
      <c r="A1219" s="22">
        <v>2210203</v>
      </c>
      <c r="B1219" s="11" t="s">
        <v>1219</v>
      </c>
      <c r="C1219" s="24"/>
      <c r="D1219" s="24"/>
      <c r="E1219" s="23"/>
    </row>
    <row r="1220" spans="1:5" ht="20.25" customHeight="1">
      <c r="A1220" s="22">
        <v>22103</v>
      </c>
      <c r="B1220" s="8" t="s">
        <v>1220</v>
      </c>
      <c r="C1220" s="24">
        <f t="shared" ref="C1220:C1226" si="108">+D1220+E1220</f>
        <v>2527</v>
      </c>
      <c r="D1220" s="24">
        <v>2527</v>
      </c>
      <c r="E1220" s="23"/>
    </row>
    <row r="1221" spans="1:5" ht="20.25" customHeight="1">
      <c r="A1221" s="22">
        <v>2210301</v>
      </c>
      <c r="B1221" s="11" t="s">
        <v>1221</v>
      </c>
      <c r="C1221" s="24"/>
      <c r="D1221" s="24"/>
      <c r="E1221" s="23"/>
    </row>
    <row r="1222" spans="1:5" ht="20.25" customHeight="1">
      <c r="A1222" s="22">
        <v>2210302</v>
      </c>
      <c r="B1222" s="11" t="s">
        <v>1222</v>
      </c>
      <c r="C1222" s="24">
        <f t="shared" si="108"/>
        <v>2527</v>
      </c>
      <c r="D1222" s="24">
        <v>2527</v>
      </c>
      <c r="E1222" s="23"/>
    </row>
    <row r="1223" spans="1:5" ht="20.25" customHeight="1">
      <c r="A1223" s="22">
        <v>2210399</v>
      </c>
      <c r="B1223" s="11" t="s">
        <v>1223</v>
      </c>
      <c r="C1223" s="24"/>
      <c r="D1223" s="24"/>
      <c r="E1223" s="23"/>
    </row>
    <row r="1224" spans="1:5" ht="20.25" customHeight="1">
      <c r="A1224" s="22">
        <v>222</v>
      </c>
      <c r="B1224" s="8" t="s">
        <v>1224</v>
      </c>
      <c r="C1224" s="24">
        <f t="shared" si="108"/>
        <v>973</v>
      </c>
      <c r="D1224" s="24">
        <v>943</v>
      </c>
      <c r="E1224" s="23">
        <v>30</v>
      </c>
    </row>
    <row r="1225" spans="1:5" ht="20.25" customHeight="1">
      <c r="A1225" s="22">
        <v>22201</v>
      </c>
      <c r="B1225" s="8" t="s">
        <v>1225</v>
      </c>
      <c r="C1225" s="24">
        <f t="shared" si="108"/>
        <v>965</v>
      </c>
      <c r="D1225" s="24">
        <v>935</v>
      </c>
      <c r="E1225" s="23">
        <v>30</v>
      </c>
    </row>
    <row r="1226" spans="1:5" ht="20.25" customHeight="1">
      <c r="A1226" s="22">
        <v>2220101</v>
      </c>
      <c r="B1226" s="11" t="s">
        <v>286</v>
      </c>
      <c r="C1226" s="24">
        <f t="shared" si="108"/>
        <v>477</v>
      </c>
      <c r="D1226" s="24">
        <v>477</v>
      </c>
      <c r="E1226" s="23"/>
    </row>
    <row r="1227" spans="1:5" ht="20.25" customHeight="1">
      <c r="A1227" s="22">
        <v>2220102</v>
      </c>
      <c r="B1227" s="11" t="s">
        <v>287</v>
      </c>
      <c r="C1227" s="24"/>
      <c r="D1227" s="24"/>
      <c r="E1227" s="23"/>
    </row>
    <row r="1228" spans="1:5" ht="20.25" customHeight="1">
      <c r="A1228" s="22">
        <v>2220103</v>
      </c>
      <c r="B1228" s="11" t="s">
        <v>288</v>
      </c>
      <c r="C1228" s="24"/>
      <c r="D1228" s="24"/>
      <c r="E1228" s="23"/>
    </row>
    <row r="1229" spans="1:5" ht="20.25" customHeight="1">
      <c r="A1229" s="22">
        <v>2220104</v>
      </c>
      <c r="B1229" s="11" t="s">
        <v>1226</v>
      </c>
      <c r="C1229" s="24"/>
      <c r="D1229" s="24"/>
      <c r="E1229" s="23"/>
    </row>
    <row r="1230" spans="1:5" ht="20.25" customHeight="1">
      <c r="A1230" s="22">
        <v>2220105</v>
      </c>
      <c r="B1230" s="11" t="s">
        <v>1227</v>
      </c>
      <c r="C1230" s="24"/>
      <c r="D1230" s="24"/>
      <c r="E1230" s="23"/>
    </row>
    <row r="1231" spans="1:5" ht="20.25" customHeight="1">
      <c r="A1231" s="22">
        <v>2220106</v>
      </c>
      <c r="B1231" s="11" t="s">
        <v>1228</v>
      </c>
      <c r="C1231" s="24"/>
      <c r="D1231" s="24"/>
      <c r="E1231" s="23"/>
    </row>
    <row r="1232" spans="1:5" ht="20.25" customHeight="1">
      <c r="A1232" s="22">
        <v>2220107</v>
      </c>
      <c r="B1232" s="11" t="s">
        <v>1229</v>
      </c>
      <c r="C1232" s="24"/>
      <c r="D1232" s="24"/>
      <c r="E1232" s="23"/>
    </row>
    <row r="1233" spans="1:5" ht="20.25" customHeight="1">
      <c r="A1233" s="22">
        <v>2220112</v>
      </c>
      <c r="B1233" s="11" t="s">
        <v>1230</v>
      </c>
      <c r="C1233" s="24"/>
      <c r="D1233" s="24"/>
      <c r="E1233" s="23"/>
    </row>
    <row r="1234" spans="1:5" ht="20.25" customHeight="1">
      <c r="A1234" s="22">
        <v>2220113</v>
      </c>
      <c r="B1234" s="11" t="s">
        <v>1231</v>
      </c>
      <c r="C1234" s="24"/>
      <c r="D1234" s="24"/>
      <c r="E1234" s="23"/>
    </row>
    <row r="1235" spans="1:5" ht="20.25" customHeight="1">
      <c r="A1235" s="22">
        <v>2220114</v>
      </c>
      <c r="B1235" s="11" t="s">
        <v>1232</v>
      </c>
      <c r="C1235" s="24"/>
      <c r="D1235" s="24"/>
      <c r="E1235" s="23"/>
    </row>
    <row r="1236" spans="1:5" ht="20.25" customHeight="1">
      <c r="A1236" s="22">
        <v>2220115</v>
      </c>
      <c r="B1236" s="11" t="s">
        <v>1233</v>
      </c>
      <c r="C1236" s="24">
        <f t="shared" ref="C1236:C1241" si="109">+D1236+E1236</f>
        <v>403</v>
      </c>
      <c r="D1236" s="24">
        <v>403</v>
      </c>
      <c r="E1236" s="23"/>
    </row>
    <row r="1237" spans="1:5" ht="20.25" customHeight="1">
      <c r="A1237" s="22">
        <v>2220118</v>
      </c>
      <c r="B1237" s="11" t="s">
        <v>1234</v>
      </c>
      <c r="C1237" s="24"/>
      <c r="D1237" s="24"/>
      <c r="E1237" s="23"/>
    </row>
    <row r="1238" spans="1:5" ht="20.25" customHeight="1">
      <c r="A1238" s="22">
        <v>2220150</v>
      </c>
      <c r="B1238" s="11" t="s">
        <v>296</v>
      </c>
      <c r="C1238" s="24">
        <f t="shared" si="109"/>
        <v>57</v>
      </c>
      <c r="D1238" s="24">
        <v>42</v>
      </c>
      <c r="E1238" s="23">
        <v>15</v>
      </c>
    </row>
    <row r="1239" spans="1:5" ht="20.25" customHeight="1">
      <c r="A1239" s="22">
        <v>2220199</v>
      </c>
      <c r="B1239" s="11" t="s">
        <v>1235</v>
      </c>
      <c r="C1239" s="24">
        <f t="shared" si="109"/>
        <v>27</v>
      </c>
      <c r="D1239" s="24">
        <v>12</v>
      </c>
      <c r="E1239" s="23">
        <v>15</v>
      </c>
    </row>
    <row r="1240" spans="1:5" ht="20.25" customHeight="1">
      <c r="A1240" s="22">
        <v>22202</v>
      </c>
      <c r="B1240" s="8" t="s">
        <v>1236</v>
      </c>
      <c r="C1240" s="24">
        <f t="shared" si="109"/>
        <v>9</v>
      </c>
      <c r="D1240" s="24">
        <v>9</v>
      </c>
      <c r="E1240" s="23"/>
    </row>
    <row r="1241" spans="1:5" ht="20.25" customHeight="1">
      <c r="A1241" s="22">
        <v>2220201</v>
      </c>
      <c r="B1241" s="11" t="s">
        <v>286</v>
      </c>
      <c r="C1241" s="24">
        <f t="shared" si="109"/>
        <v>9</v>
      </c>
      <c r="D1241" s="24">
        <v>9</v>
      </c>
      <c r="E1241" s="23"/>
    </row>
    <row r="1242" spans="1:5" ht="20.25" customHeight="1">
      <c r="A1242" s="22">
        <v>2220202</v>
      </c>
      <c r="B1242" s="11" t="s">
        <v>287</v>
      </c>
      <c r="C1242" s="24"/>
      <c r="D1242" s="24"/>
      <c r="E1242" s="23"/>
    </row>
    <row r="1243" spans="1:5" ht="20.25" customHeight="1">
      <c r="A1243" s="22">
        <v>2220203</v>
      </c>
      <c r="B1243" s="11" t="s">
        <v>288</v>
      </c>
      <c r="C1243" s="24"/>
      <c r="D1243" s="24"/>
      <c r="E1243" s="23"/>
    </row>
    <row r="1244" spans="1:5" ht="20.25" customHeight="1">
      <c r="A1244" s="22">
        <v>2220204</v>
      </c>
      <c r="B1244" s="11" t="s">
        <v>1237</v>
      </c>
      <c r="C1244" s="24"/>
      <c r="D1244" s="24"/>
      <c r="E1244" s="23"/>
    </row>
    <row r="1245" spans="1:5" ht="20.25" customHeight="1">
      <c r="A1245" s="22">
        <v>2220205</v>
      </c>
      <c r="B1245" s="11" t="s">
        <v>1238</v>
      </c>
      <c r="C1245" s="24"/>
      <c r="D1245" s="24"/>
      <c r="E1245" s="23"/>
    </row>
    <row r="1246" spans="1:5" ht="20.25" customHeight="1">
      <c r="A1246" s="22">
        <v>2220206</v>
      </c>
      <c r="B1246" s="11" t="s">
        <v>1239</v>
      </c>
      <c r="C1246" s="24"/>
      <c r="D1246" s="24"/>
      <c r="E1246" s="23"/>
    </row>
    <row r="1247" spans="1:5" ht="20.25" customHeight="1">
      <c r="A1247" s="22">
        <v>2220207</v>
      </c>
      <c r="B1247" s="11" t="s">
        <v>1240</v>
      </c>
      <c r="C1247" s="24"/>
      <c r="D1247" s="24"/>
      <c r="E1247" s="23"/>
    </row>
    <row r="1248" spans="1:5" ht="20.25" customHeight="1">
      <c r="A1248" s="22">
        <v>2220209</v>
      </c>
      <c r="B1248" s="11" t="s">
        <v>1241</v>
      </c>
      <c r="C1248" s="24"/>
      <c r="D1248" s="24"/>
      <c r="E1248" s="23"/>
    </row>
    <row r="1249" spans="1:5" ht="20.25" customHeight="1">
      <c r="A1249" s="22">
        <v>2220210</v>
      </c>
      <c r="B1249" s="11" t="s">
        <v>1242</v>
      </c>
      <c r="C1249" s="24"/>
      <c r="D1249" s="24"/>
      <c r="E1249" s="23"/>
    </row>
    <row r="1250" spans="1:5" ht="20.25" customHeight="1">
      <c r="A1250" s="22">
        <v>2220211</v>
      </c>
      <c r="B1250" s="11" t="s">
        <v>1243</v>
      </c>
      <c r="C1250" s="24"/>
      <c r="D1250" s="24"/>
      <c r="E1250" s="23"/>
    </row>
    <row r="1251" spans="1:5" ht="20.25" customHeight="1">
      <c r="A1251" s="22">
        <v>2220212</v>
      </c>
      <c r="B1251" s="11" t="s">
        <v>1244</v>
      </c>
      <c r="C1251" s="24"/>
      <c r="D1251" s="24"/>
      <c r="E1251" s="23"/>
    </row>
    <row r="1252" spans="1:5" ht="20.25" customHeight="1">
      <c r="A1252" s="22">
        <v>2220250</v>
      </c>
      <c r="B1252" s="11" t="s">
        <v>296</v>
      </c>
      <c r="C1252" s="24"/>
      <c r="D1252" s="24"/>
      <c r="E1252" s="23"/>
    </row>
    <row r="1253" spans="1:5" ht="20.25" customHeight="1">
      <c r="A1253" s="22">
        <v>2220299</v>
      </c>
      <c r="B1253" s="11" t="s">
        <v>1245</v>
      </c>
      <c r="C1253" s="24"/>
      <c r="D1253" s="24"/>
      <c r="E1253" s="23"/>
    </row>
    <row r="1254" spans="1:5" ht="20.25" customHeight="1">
      <c r="A1254" s="22">
        <v>22203</v>
      </c>
      <c r="B1254" s="8" t="s">
        <v>1246</v>
      </c>
      <c r="C1254" s="24"/>
      <c r="D1254" s="24"/>
      <c r="E1254" s="23"/>
    </row>
    <row r="1255" spans="1:5" ht="20.25" customHeight="1">
      <c r="A1255" s="22">
        <v>2220301</v>
      </c>
      <c r="B1255" s="11" t="s">
        <v>1247</v>
      </c>
      <c r="C1255" s="24"/>
      <c r="D1255" s="24"/>
      <c r="E1255" s="23"/>
    </row>
    <row r="1256" spans="1:5" ht="20.25" customHeight="1">
      <c r="A1256" s="22">
        <v>2220303</v>
      </c>
      <c r="B1256" s="11" t="s">
        <v>1248</v>
      </c>
      <c r="C1256" s="24"/>
      <c r="D1256" s="24"/>
      <c r="E1256" s="23"/>
    </row>
    <row r="1257" spans="1:5" ht="20.25" customHeight="1">
      <c r="A1257" s="22">
        <v>2220304</v>
      </c>
      <c r="B1257" s="11" t="s">
        <v>1249</v>
      </c>
      <c r="C1257" s="24"/>
      <c r="D1257" s="24"/>
      <c r="E1257" s="23"/>
    </row>
    <row r="1258" spans="1:5" ht="20.25" customHeight="1">
      <c r="A1258" s="22">
        <v>2220399</v>
      </c>
      <c r="B1258" s="11" t="s">
        <v>1250</v>
      </c>
      <c r="C1258" s="24"/>
      <c r="D1258" s="24"/>
      <c r="E1258" s="23"/>
    </row>
    <row r="1259" spans="1:5" ht="20.25" customHeight="1">
      <c r="A1259" s="22">
        <v>22204</v>
      </c>
      <c r="B1259" s="8" t="s">
        <v>1251</v>
      </c>
      <c r="C1259" s="24"/>
      <c r="D1259" s="24"/>
      <c r="E1259" s="23"/>
    </row>
    <row r="1260" spans="1:5" ht="20.25" customHeight="1">
      <c r="A1260" s="22">
        <v>2220401</v>
      </c>
      <c r="B1260" s="11" t="s">
        <v>1252</v>
      </c>
      <c r="C1260" s="24"/>
      <c r="D1260" s="24"/>
      <c r="E1260" s="23"/>
    </row>
    <row r="1261" spans="1:5" ht="20.25" customHeight="1">
      <c r="A1261" s="22">
        <v>2220402</v>
      </c>
      <c r="B1261" s="11" t="s">
        <v>1253</v>
      </c>
      <c r="C1261" s="24"/>
      <c r="D1261" s="24"/>
      <c r="E1261" s="23"/>
    </row>
    <row r="1262" spans="1:5" ht="20.25" customHeight="1">
      <c r="A1262" s="22">
        <v>2220403</v>
      </c>
      <c r="B1262" s="11" t="s">
        <v>1254</v>
      </c>
      <c r="C1262" s="24"/>
      <c r="D1262" s="24"/>
      <c r="E1262" s="23"/>
    </row>
    <row r="1263" spans="1:5" ht="20.25" customHeight="1">
      <c r="A1263" s="22">
        <v>2220404</v>
      </c>
      <c r="B1263" s="11" t="s">
        <v>1255</v>
      </c>
      <c r="C1263" s="24"/>
      <c r="D1263" s="24"/>
      <c r="E1263" s="23"/>
    </row>
    <row r="1264" spans="1:5" ht="20.25" customHeight="1">
      <c r="A1264" s="22">
        <v>2220499</v>
      </c>
      <c r="B1264" s="11" t="s">
        <v>1256</v>
      </c>
      <c r="C1264" s="24"/>
      <c r="D1264" s="24"/>
      <c r="E1264" s="23"/>
    </row>
    <row r="1265" spans="1:5" ht="20.25" customHeight="1">
      <c r="A1265" s="22">
        <v>22205</v>
      </c>
      <c r="B1265" s="8" t="s">
        <v>1257</v>
      </c>
      <c r="C1265" s="24"/>
      <c r="D1265" s="24"/>
      <c r="E1265" s="23"/>
    </row>
    <row r="1266" spans="1:5" ht="20.25" customHeight="1">
      <c r="A1266" s="22">
        <v>2220501</v>
      </c>
      <c r="B1266" s="11" t="s">
        <v>1258</v>
      </c>
      <c r="C1266" s="24"/>
      <c r="D1266" s="24"/>
      <c r="E1266" s="23"/>
    </row>
    <row r="1267" spans="1:5" ht="20.25" customHeight="1">
      <c r="A1267" s="22">
        <v>2220502</v>
      </c>
      <c r="B1267" s="11" t="s">
        <v>1259</v>
      </c>
      <c r="C1267" s="24"/>
      <c r="D1267" s="24"/>
      <c r="E1267" s="23"/>
    </row>
    <row r="1268" spans="1:5" ht="20.25" customHeight="1">
      <c r="A1268" s="22">
        <v>2220503</v>
      </c>
      <c r="B1268" s="11" t="s">
        <v>1260</v>
      </c>
      <c r="C1268" s="24"/>
      <c r="D1268" s="24"/>
      <c r="E1268" s="23"/>
    </row>
    <row r="1269" spans="1:5" ht="20.25" customHeight="1">
      <c r="A1269" s="22">
        <v>2220504</v>
      </c>
      <c r="B1269" s="11" t="s">
        <v>1261</v>
      </c>
      <c r="C1269" s="24"/>
      <c r="D1269" s="24"/>
      <c r="E1269" s="23"/>
    </row>
    <row r="1270" spans="1:5" ht="20.25" customHeight="1">
      <c r="A1270" s="22">
        <v>2220505</v>
      </c>
      <c r="B1270" s="11" t="s">
        <v>1262</v>
      </c>
      <c r="C1270" s="24"/>
      <c r="D1270" s="24"/>
      <c r="E1270" s="23"/>
    </row>
    <row r="1271" spans="1:5" ht="20.25" customHeight="1">
      <c r="A1271" s="22">
        <v>2220506</v>
      </c>
      <c r="B1271" s="11" t="s">
        <v>1263</v>
      </c>
      <c r="C1271" s="24"/>
      <c r="D1271" s="24"/>
      <c r="E1271" s="23"/>
    </row>
    <row r="1272" spans="1:5" ht="20.25" customHeight="1">
      <c r="A1272" s="22">
        <v>2220507</v>
      </c>
      <c r="B1272" s="11" t="s">
        <v>1264</v>
      </c>
      <c r="C1272" s="24"/>
      <c r="D1272" s="24"/>
      <c r="E1272" s="23"/>
    </row>
    <row r="1273" spans="1:5" ht="20.25" customHeight="1">
      <c r="A1273" s="22">
        <v>2220508</v>
      </c>
      <c r="B1273" s="11" t="s">
        <v>1265</v>
      </c>
      <c r="C1273" s="24"/>
      <c r="D1273" s="24"/>
      <c r="E1273" s="23"/>
    </row>
    <row r="1274" spans="1:5" ht="20.25" customHeight="1">
      <c r="A1274" s="22">
        <v>2220509</v>
      </c>
      <c r="B1274" s="11" t="s">
        <v>1266</v>
      </c>
      <c r="C1274" s="24"/>
      <c r="D1274" s="24"/>
      <c r="E1274" s="23"/>
    </row>
    <row r="1275" spans="1:5" ht="20.25" customHeight="1">
      <c r="A1275" s="22">
        <v>2220510</v>
      </c>
      <c r="B1275" s="11" t="s">
        <v>1267</v>
      </c>
      <c r="C1275" s="24"/>
      <c r="D1275" s="24"/>
      <c r="E1275" s="23"/>
    </row>
    <row r="1276" spans="1:5" ht="20.25" customHeight="1">
      <c r="A1276" s="22">
        <v>2220599</v>
      </c>
      <c r="B1276" s="11" t="s">
        <v>1268</v>
      </c>
      <c r="C1276" s="24"/>
      <c r="D1276" s="24"/>
      <c r="E1276" s="23"/>
    </row>
    <row r="1277" spans="1:5" ht="20.25" customHeight="1">
      <c r="A1277" s="22">
        <v>224</v>
      </c>
      <c r="B1277" s="8" t="s">
        <v>1269</v>
      </c>
      <c r="C1277" s="24">
        <f>+D1277+E1277</f>
        <v>2981</v>
      </c>
      <c r="D1277" s="24">
        <v>2981</v>
      </c>
      <c r="E1277" s="23"/>
    </row>
    <row r="1278" spans="1:5" ht="20.25" customHeight="1">
      <c r="A1278" s="22">
        <v>22401</v>
      </c>
      <c r="B1278" s="8" t="s">
        <v>1270</v>
      </c>
      <c r="C1278" s="24"/>
      <c r="D1278" s="24"/>
      <c r="E1278" s="23"/>
    </row>
    <row r="1279" spans="1:5" ht="20.25" customHeight="1">
      <c r="A1279" s="22">
        <v>2240101</v>
      </c>
      <c r="B1279" s="11" t="s">
        <v>1271</v>
      </c>
      <c r="C1279" s="24">
        <f>+D1279+E1279</f>
        <v>471</v>
      </c>
      <c r="D1279" s="24">
        <v>471</v>
      </c>
      <c r="E1279" s="23"/>
    </row>
    <row r="1280" spans="1:5" ht="20.25" customHeight="1">
      <c r="A1280" s="22">
        <v>2240102</v>
      </c>
      <c r="B1280" s="11" t="s">
        <v>1272</v>
      </c>
      <c r="C1280" s="24"/>
      <c r="D1280" s="24"/>
      <c r="E1280" s="23"/>
    </row>
    <row r="1281" spans="1:5" ht="20.25" customHeight="1">
      <c r="A1281" s="22">
        <v>2240103</v>
      </c>
      <c r="B1281" s="11" t="s">
        <v>1273</v>
      </c>
      <c r="C1281" s="24"/>
      <c r="D1281" s="24"/>
      <c r="E1281" s="23"/>
    </row>
    <row r="1282" spans="1:5" ht="20.25" customHeight="1">
      <c r="A1282" s="22">
        <v>2240104</v>
      </c>
      <c r="B1282" s="11" t="s">
        <v>1274</v>
      </c>
      <c r="C1282" s="24"/>
      <c r="D1282" s="24"/>
      <c r="E1282" s="23"/>
    </row>
    <row r="1283" spans="1:5" ht="20.25" customHeight="1">
      <c r="A1283" s="22">
        <v>2240105</v>
      </c>
      <c r="B1283" s="11" t="s">
        <v>1275</v>
      </c>
      <c r="C1283" s="24"/>
      <c r="D1283" s="24"/>
      <c r="E1283" s="23"/>
    </row>
    <row r="1284" spans="1:5" ht="20.25" customHeight="1">
      <c r="A1284" s="22">
        <v>2240106</v>
      </c>
      <c r="B1284" s="11" t="s">
        <v>1276</v>
      </c>
      <c r="C1284" s="24">
        <f>+D1284+E1284</f>
        <v>393</v>
      </c>
      <c r="D1284" s="24">
        <v>393</v>
      </c>
      <c r="E1284" s="23"/>
    </row>
    <row r="1285" spans="1:5" ht="20.25" customHeight="1">
      <c r="A1285" s="22">
        <v>2240107</v>
      </c>
      <c r="B1285" s="11" t="s">
        <v>1277</v>
      </c>
      <c r="C1285" s="24"/>
      <c r="D1285" s="24"/>
      <c r="E1285" s="23"/>
    </row>
    <row r="1286" spans="1:5" ht="20.25" customHeight="1">
      <c r="A1286" s="22">
        <v>2240108</v>
      </c>
      <c r="B1286" s="11" t="s">
        <v>1278</v>
      </c>
      <c r="C1286" s="24"/>
      <c r="D1286" s="24"/>
      <c r="E1286" s="23"/>
    </row>
    <row r="1287" spans="1:5" ht="20.25" customHeight="1">
      <c r="A1287" s="22">
        <v>2240109</v>
      </c>
      <c r="B1287" s="11" t="s">
        <v>1279</v>
      </c>
      <c r="C1287" s="24"/>
      <c r="D1287" s="24"/>
      <c r="E1287" s="23"/>
    </row>
    <row r="1288" spans="1:5" ht="20.25" customHeight="1">
      <c r="A1288" s="22">
        <v>2240150</v>
      </c>
      <c r="B1288" s="11" t="s">
        <v>1280</v>
      </c>
      <c r="C1288" s="24"/>
      <c r="D1288" s="24"/>
      <c r="E1288" s="23"/>
    </row>
    <row r="1289" spans="1:5" ht="20.25" customHeight="1">
      <c r="A1289" s="22">
        <v>2240199</v>
      </c>
      <c r="B1289" s="11" t="s">
        <v>1281</v>
      </c>
      <c r="C1289" s="24">
        <f t="shared" ref="C1289:C1292" si="110">+D1289+E1289</f>
        <v>72</v>
      </c>
      <c r="D1289" s="24">
        <v>72</v>
      </c>
      <c r="E1289" s="23"/>
    </row>
    <row r="1290" spans="1:5" ht="20.25" customHeight="1">
      <c r="A1290" s="22">
        <v>22402</v>
      </c>
      <c r="B1290" s="8" t="s">
        <v>1282</v>
      </c>
      <c r="C1290" s="24">
        <f t="shared" si="110"/>
        <v>2317</v>
      </c>
      <c r="D1290" s="24">
        <v>2317</v>
      </c>
      <c r="E1290" s="23"/>
    </row>
    <row r="1291" spans="1:5" ht="20.25" customHeight="1">
      <c r="A1291" s="22">
        <v>2240201</v>
      </c>
      <c r="B1291" s="11" t="s">
        <v>1271</v>
      </c>
      <c r="C1291" s="24"/>
      <c r="D1291" s="24"/>
      <c r="E1291" s="23"/>
    </row>
    <row r="1292" spans="1:5" ht="20.25" customHeight="1">
      <c r="A1292" s="22">
        <v>2240202</v>
      </c>
      <c r="B1292" s="11" t="s">
        <v>1272</v>
      </c>
      <c r="C1292" s="24">
        <f t="shared" si="110"/>
        <v>2167</v>
      </c>
      <c r="D1292" s="24">
        <v>2167</v>
      </c>
      <c r="E1292" s="23"/>
    </row>
    <row r="1293" spans="1:5" ht="20.25" customHeight="1">
      <c r="A1293" s="22">
        <v>2240203</v>
      </c>
      <c r="B1293" s="11" t="s">
        <v>1273</v>
      </c>
      <c r="C1293" s="24"/>
      <c r="D1293" s="24"/>
      <c r="E1293" s="23"/>
    </row>
    <row r="1294" spans="1:5" ht="20.25" customHeight="1">
      <c r="A1294" s="22">
        <v>2240204</v>
      </c>
      <c r="B1294" s="11" t="s">
        <v>1283</v>
      </c>
      <c r="C1294" s="24">
        <f>+D1294+E1294</f>
        <v>150</v>
      </c>
      <c r="D1294" s="24">
        <v>150</v>
      </c>
      <c r="E1294" s="23"/>
    </row>
    <row r="1295" spans="1:5" ht="20.25" customHeight="1">
      <c r="A1295" s="22">
        <v>2240299</v>
      </c>
      <c r="B1295" s="11" t="s">
        <v>1284</v>
      </c>
      <c r="C1295" s="24"/>
      <c r="D1295" s="24"/>
      <c r="E1295" s="23"/>
    </row>
    <row r="1296" spans="1:5" ht="20.25" customHeight="1">
      <c r="A1296" s="22">
        <v>22403</v>
      </c>
      <c r="B1296" s="8" t="s">
        <v>1285</v>
      </c>
      <c r="C1296" s="24"/>
      <c r="D1296" s="24"/>
      <c r="E1296" s="23"/>
    </row>
    <row r="1297" spans="1:5" ht="20.25" customHeight="1">
      <c r="A1297" s="22">
        <v>2240301</v>
      </c>
      <c r="B1297" s="11" t="s">
        <v>1271</v>
      </c>
      <c r="C1297" s="24"/>
      <c r="D1297" s="24"/>
      <c r="E1297" s="23"/>
    </row>
    <row r="1298" spans="1:5" ht="20.25" customHeight="1">
      <c r="A1298" s="22">
        <v>2240302</v>
      </c>
      <c r="B1298" s="11" t="s">
        <v>1272</v>
      </c>
      <c r="C1298" s="24"/>
      <c r="D1298" s="24"/>
      <c r="E1298" s="23"/>
    </row>
    <row r="1299" spans="1:5" ht="20.25" customHeight="1">
      <c r="A1299" s="22">
        <v>2240303</v>
      </c>
      <c r="B1299" s="11" t="s">
        <v>1273</v>
      </c>
      <c r="C1299" s="24"/>
      <c r="D1299" s="24"/>
      <c r="E1299" s="23"/>
    </row>
    <row r="1300" spans="1:5" ht="20.25" customHeight="1">
      <c r="A1300" s="22">
        <v>2240304</v>
      </c>
      <c r="B1300" s="11" t="s">
        <v>1286</v>
      </c>
      <c r="C1300" s="24"/>
      <c r="D1300" s="24"/>
      <c r="E1300" s="23"/>
    </row>
    <row r="1301" spans="1:5" ht="20.25" customHeight="1">
      <c r="A1301" s="22">
        <v>2240399</v>
      </c>
      <c r="B1301" s="11" t="s">
        <v>1287</v>
      </c>
      <c r="C1301" s="24"/>
      <c r="D1301" s="24"/>
      <c r="E1301" s="23"/>
    </row>
    <row r="1302" spans="1:5" ht="20.25" customHeight="1">
      <c r="A1302" s="22">
        <v>22404</v>
      </c>
      <c r="B1302" s="8" t="s">
        <v>1288</v>
      </c>
      <c r="C1302" s="24">
        <f>+D1302+E1302</f>
        <v>62</v>
      </c>
      <c r="D1302" s="24">
        <v>62</v>
      </c>
      <c r="E1302" s="23"/>
    </row>
    <row r="1303" spans="1:5" ht="20.25" customHeight="1">
      <c r="A1303" s="22">
        <v>2240401</v>
      </c>
      <c r="B1303" s="11" t="s">
        <v>1271</v>
      </c>
      <c r="C1303" s="24"/>
      <c r="D1303" s="24"/>
      <c r="E1303" s="23"/>
    </row>
    <row r="1304" spans="1:5" ht="20.25" customHeight="1">
      <c r="A1304" s="22">
        <v>2240402</v>
      </c>
      <c r="B1304" s="11" t="s">
        <v>1272</v>
      </c>
      <c r="C1304" s="24"/>
      <c r="D1304" s="24"/>
      <c r="E1304" s="23"/>
    </row>
    <row r="1305" spans="1:5" ht="20.25" customHeight="1">
      <c r="A1305" s="22">
        <v>2240403</v>
      </c>
      <c r="B1305" s="11" t="s">
        <v>1273</v>
      </c>
      <c r="C1305" s="24"/>
      <c r="D1305" s="24"/>
      <c r="E1305" s="23"/>
    </row>
    <row r="1306" spans="1:5" ht="20.25" customHeight="1">
      <c r="A1306" s="22">
        <v>2240404</v>
      </c>
      <c r="B1306" s="11" t="s">
        <v>1289</v>
      </c>
      <c r="C1306" s="24"/>
      <c r="D1306" s="24"/>
      <c r="E1306" s="23"/>
    </row>
    <row r="1307" spans="1:5" ht="20.25" customHeight="1">
      <c r="A1307" s="22">
        <v>2240405</v>
      </c>
      <c r="B1307" s="11" t="s">
        <v>1290</v>
      </c>
      <c r="C1307" s="24"/>
      <c r="D1307" s="24"/>
      <c r="E1307" s="23"/>
    </row>
    <row r="1308" spans="1:5" ht="20.25" customHeight="1">
      <c r="A1308" s="22">
        <v>2240450</v>
      </c>
      <c r="B1308" s="11" t="s">
        <v>1280</v>
      </c>
      <c r="C1308" s="24"/>
      <c r="D1308" s="24"/>
      <c r="E1308" s="23"/>
    </row>
    <row r="1309" spans="1:5" ht="20.25" customHeight="1">
      <c r="A1309" s="22">
        <v>2240499</v>
      </c>
      <c r="B1309" s="11" t="s">
        <v>1291</v>
      </c>
      <c r="C1309" s="24">
        <f t="shared" ref="C1309:C1312" si="111">+D1309+E1309</f>
        <v>62</v>
      </c>
      <c r="D1309" s="24">
        <v>62</v>
      </c>
      <c r="E1309" s="23"/>
    </row>
    <row r="1310" spans="1:5" ht="20.25" customHeight="1">
      <c r="A1310" s="22">
        <v>22405</v>
      </c>
      <c r="B1310" s="8" t="s">
        <v>1292</v>
      </c>
      <c r="C1310" s="24">
        <f t="shared" si="111"/>
        <v>139</v>
      </c>
      <c r="D1310" s="24">
        <v>139</v>
      </c>
      <c r="E1310" s="23"/>
    </row>
    <row r="1311" spans="1:5" ht="20.25" customHeight="1">
      <c r="A1311" s="22">
        <v>2240501</v>
      </c>
      <c r="B1311" s="11" t="s">
        <v>1271</v>
      </c>
      <c r="C1311" s="24">
        <f t="shared" si="111"/>
        <v>79</v>
      </c>
      <c r="D1311" s="24">
        <v>79</v>
      </c>
      <c r="E1311" s="23"/>
    </row>
    <row r="1312" spans="1:5" ht="20.25" customHeight="1">
      <c r="A1312" s="22">
        <v>2240502</v>
      </c>
      <c r="B1312" s="11" t="s">
        <v>1272</v>
      </c>
      <c r="C1312" s="24">
        <f t="shared" si="111"/>
        <v>38</v>
      </c>
      <c r="D1312" s="24">
        <v>38</v>
      </c>
      <c r="E1312" s="23"/>
    </row>
    <row r="1313" spans="1:5" ht="20.25" customHeight="1">
      <c r="A1313" s="22">
        <v>2240503</v>
      </c>
      <c r="B1313" s="11" t="s">
        <v>1273</v>
      </c>
      <c r="C1313" s="24"/>
      <c r="D1313" s="24"/>
      <c r="E1313" s="23"/>
    </row>
    <row r="1314" spans="1:5" ht="20.25" customHeight="1">
      <c r="A1314" s="22">
        <v>2240504</v>
      </c>
      <c r="B1314" s="11" t="s">
        <v>1293</v>
      </c>
      <c r="C1314" s="24">
        <f>+D1314+E1314</f>
        <v>22</v>
      </c>
      <c r="D1314" s="24">
        <v>22</v>
      </c>
      <c r="E1314" s="23"/>
    </row>
    <row r="1315" spans="1:5" ht="20.25" customHeight="1">
      <c r="A1315" s="22">
        <v>2240505</v>
      </c>
      <c r="B1315" s="11" t="s">
        <v>1294</v>
      </c>
      <c r="C1315" s="24"/>
      <c r="D1315" s="24"/>
      <c r="E1315" s="23"/>
    </row>
    <row r="1316" spans="1:5" ht="20.25" customHeight="1">
      <c r="A1316" s="22">
        <v>2240506</v>
      </c>
      <c r="B1316" s="11" t="s">
        <v>1295</v>
      </c>
      <c r="C1316" s="24"/>
      <c r="D1316" s="24"/>
      <c r="E1316" s="23"/>
    </row>
    <row r="1317" spans="1:5" ht="20.25" customHeight="1">
      <c r="A1317" s="22">
        <v>2240507</v>
      </c>
      <c r="B1317" s="11" t="s">
        <v>1296</v>
      </c>
      <c r="C1317" s="24"/>
      <c r="D1317" s="24"/>
      <c r="E1317" s="23"/>
    </row>
    <row r="1318" spans="1:5" ht="20.25" customHeight="1">
      <c r="A1318" s="22">
        <v>2240508</v>
      </c>
      <c r="B1318" s="11" t="s">
        <v>1297</v>
      </c>
      <c r="C1318" s="24"/>
      <c r="D1318" s="24"/>
      <c r="E1318" s="23"/>
    </row>
    <row r="1319" spans="1:5" ht="20.25" customHeight="1">
      <c r="A1319" s="22">
        <v>2240509</v>
      </c>
      <c r="B1319" s="11" t="s">
        <v>1298</v>
      </c>
      <c r="C1319" s="24"/>
      <c r="D1319" s="24"/>
      <c r="E1319" s="23"/>
    </row>
    <row r="1320" spans="1:5" ht="20.25" customHeight="1">
      <c r="A1320" s="22">
        <v>2240510</v>
      </c>
      <c r="B1320" s="11" t="s">
        <v>1299</v>
      </c>
      <c r="C1320" s="24"/>
      <c r="D1320" s="24"/>
      <c r="E1320" s="23"/>
    </row>
    <row r="1321" spans="1:5" ht="20.25" customHeight="1">
      <c r="A1321" s="22">
        <v>2240550</v>
      </c>
      <c r="B1321" s="11" t="s">
        <v>1300</v>
      </c>
      <c r="C1321" s="24"/>
      <c r="D1321" s="24"/>
      <c r="E1321" s="23"/>
    </row>
    <row r="1322" spans="1:5" ht="20.25" customHeight="1">
      <c r="A1322" s="22">
        <v>2240599</v>
      </c>
      <c r="B1322" s="11" t="s">
        <v>1301</v>
      </c>
      <c r="C1322" s="24"/>
      <c r="D1322" s="24"/>
      <c r="E1322" s="23"/>
    </row>
    <row r="1323" spans="1:5" ht="20.25" customHeight="1">
      <c r="A1323" s="22">
        <v>22406</v>
      </c>
      <c r="B1323" s="8" t="s">
        <v>1302</v>
      </c>
      <c r="C1323" s="24">
        <f t="shared" ref="C1323:C1327" si="112">+D1323+E1323</f>
        <v>344</v>
      </c>
      <c r="D1323" s="24">
        <v>344</v>
      </c>
      <c r="E1323" s="23"/>
    </row>
    <row r="1324" spans="1:5" ht="20.25" customHeight="1">
      <c r="A1324" s="22">
        <v>2240601</v>
      </c>
      <c r="B1324" s="11" t="s">
        <v>1303</v>
      </c>
      <c r="C1324" s="24">
        <f t="shared" si="112"/>
        <v>344</v>
      </c>
      <c r="D1324" s="24">
        <v>344</v>
      </c>
      <c r="E1324" s="23"/>
    </row>
    <row r="1325" spans="1:5" ht="20.25" customHeight="1">
      <c r="A1325" s="22">
        <v>2240602</v>
      </c>
      <c r="B1325" s="11" t="s">
        <v>1304</v>
      </c>
      <c r="C1325" s="24"/>
      <c r="D1325" s="24"/>
      <c r="E1325" s="23"/>
    </row>
    <row r="1326" spans="1:5" ht="20.25" customHeight="1">
      <c r="A1326" s="22">
        <v>2240699</v>
      </c>
      <c r="B1326" s="11" t="s">
        <v>1305</v>
      </c>
      <c r="C1326" s="24"/>
      <c r="D1326" s="24"/>
      <c r="E1326" s="23"/>
    </row>
    <row r="1327" spans="1:5" ht="20.25" customHeight="1">
      <c r="A1327" s="22">
        <v>22407</v>
      </c>
      <c r="B1327" s="8" t="s">
        <v>1306</v>
      </c>
      <c r="C1327" s="24">
        <f t="shared" si="112"/>
        <v>76</v>
      </c>
      <c r="D1327" s="24">
        <v>76</v>
      </c>
      <c r="E1327" s="23"/>
    </row>
    <row r="1328" spans="1:5" ht="20.25" customHeight="1">
      <c r="A1328" s="22">
        <v>2240701</v>
      </c>
      <c r="B1328" s="11" t="s">
        <v>1307</v>
      </c>
      <c r="C1328" s="24"/>
      <c r="D1328" s="24"/>
      <c r="E1328" s="23"/>
    </row>
    <row r="1329" spans="1:5" ht="20.25" customHeight="1">
      <c r="A1329" s="22">
        <v>2240702</v>
      </c>
      <c r="B1329" s="11" t="s">
        <v>1308</v>
      </c>
      <c r="C1329" s="24"/>
      <c r="D1329" s="24"/>
      <c r="E1329" s="23"/>
    </row>
    <row r="1330" spans="1:5" ht="20.25" customHeight="1">
      <c r="A1330" s="22">
        <v>2240703</v>
      </c>
      <c r="B1330" s="11" t="s">
        <v>1309</v>
      </c>
      <c r="C1330" s="24"/>
      <c r="D1330" s="24"/>
      <c r="E1330" s="23"/>
    </row>
    <row r="1331" spans="1:5" ht="20.25" customHeight="1">
      <c r="A1331" s="22">
        <v>2240704</v>
      </c>
      <c r="B1331" s="11" t="s">
        <v>1310</v>
      </c>
      <c r="C1331" s="24"/>
      <c r="D1331" s="24"/>
      <c r="E1331" s="23"/>
    </row>
    <row r="1332" spans="1:5" ht="20.25" customHeight="1">
      <c r="A1332" s="22">
        <v>2240799</v>
      </c>
      <c r="B1332" s="11" t="s">
        <v>1311</v>
      </c>
      <c r="C1332" s="24">
        <f t="shared" ref="C1332:C1335" si="113">+D1332+E1332</f>
        <v>76</v>
      </c>
      <c r="D1332" s="24">
        <v>76</v>
      </c>
      <c r="E1332" s="23"/>
    </row>
    <row r="1333" spans="1:5" ht="20.25" customHeight="1">
      <c r="A1333" s="22">
        <v>22499</v>
      </c>
      <c r="B1333" s="8" t="s">
        <v>1312</v>
      </c>
      <c r="C1333" s="24">
        <f t="shared" si="113"/>
        <v>44</v>
      </c>
      <c r="D1333" s="24">
        <v>44</v>
      </c>
      <c r="E1333" s="23"/>
    </row>
    <row r="1334" spans="1:5" ht="20.25" customHeight="1">
      <c r="A1334" s="22">
        <v>227</v>
      </c>
      <c r="B1334" s="8" t="s">
        <v>1313</v>
      </c>
      <c r="C1334" s="24">
        <f t="shared" si="113"/>
        <v>8000</v>
      </c>
      <c r="D1334" s="24">
        <v>8000</v>
      </c>
      <c r="E1334" s="23"/>
    </row>
    <row r="1335" spans="1:5" ht="20.25" customHeight="1">
      <c r="A1335" s="22">
        <v>229</v>
      </c>
      <c r="B1335" s="8" t="s">
        <v>1314</v>
      </c>
      <c r="C1335" s="24">
        <f t="shared" si="113"/>
        <v>448</v>
      </c>
      <c r="D1335" s="24">
        <v>446</v>
      </c>
      <c r="E1335" s="23">
        <v>2</v>
      </c>
    </row>
    <row r="1336" spans="1:5" ht="20.25" customHeight="1">
      <c r="A1336" s="22">
        <v>22902</v>
      </c>
      <c r="B1336" s="8" t="s">
        <v>1315</v>
      </c>
      <c r="C1336" s="24"/>
      <c r="D1336" s="24"/>
      <c r="E1336" s="23"/>
    </row>
    <row r="1337" spans="1:5" ht="20.25" customHeight="1">
      <c r="A1337" s="22">
        <v>22999</v>
      </c>
      <c r="B1337" s="8" t="s">
        <v>1316</v>
      </c>
      <c r="C1337" s="24">
        <f t="shared" ref="C1337:C1339" si="114">+D1337+E1337</f>
        <v>448</v>
      </c>
      <c r="D1337" s="24">
        <v>446</v>
      </c>
      <c r="E1337" s="23">
        <v>2</v>
      </c>
    </row>
    <row r="1338" spans="1:5" ht="20.25" customHeight="1">
      <c r="A1338" s="22">
        <v>2299901</v>
      </c>
      <c r="B1338" s="11" t="s">
        <v>1317</v>
      </c>
      <c r="C1338" s="24">
        <f t="shared" si="114"/>
        <v>448</v>
      </c>
      <c r="D1338" s="24">
        <v>446</v>
      </c>
      <c r="E1338" s="23">
        <v>2</v>
      </c>
    </row>
    <row r="1339" spans="1:5" ht="20.25" customHeight="1">
      <c r="A1339" s="22">
        <v>232</v>
      </c>
      <c r="B1339" s="8" t="s">
        <v>1318</v>
      </c>
      <c r="C1339" s="24">
        <f t="shared" si="114"/>
        <v>11888</v>
      </c>
      <c r="D1339" s="24">
        <v>11888</v>
      </c>
      <c r="E1339" s="23"/>
    </row>
    <row r="1340" spans="1:5" ht="20.25" customHeight="1">
      <c r="A1340" s="22">
        <v>23201</v>
      </c>
      <c r="B1340" s="8" t="s">
        <v>1319</v>
      </c>
      <c r="C1340" s="24"/>
      <c r="D1340" s="24"/>
      <c r="E1340" s="23"/>
    </row>
    <row r="1341" spans="1:5" ht="20.25" customHeight="1">
      <c r="A1341" s="22">
        <v>23202</v>
      </c>
      <c r="B1341" s="8" t="s">
        <v>1320</v>
      </c>
      <c r="C1341" s="24"/>
      <c r="D1341" s="24"/>
      <c r="E1341" s="23"/>
    </row>
    <row r="1342" spans="1:5" ht="20.25" customHeight="1">
      <c r="A1342" s="22">
        <v>23203</v>
      </c>
      <c r="B1342" s="8" t="s">
        <v>1321</v>
      </c>
      <c r="C1342" s="24">
        <f t="shared" ref="C1342:C1347" si="115">+D1342+E1342</f>
        <v>11888</v>
      </c>
      <c r="D1342" s="24">
        <v>11888</v>
      </c>
      <c r="E1342" s="23"/>
    </row>
    <row r="1343" spans="1:5" ht="20.25" customHeight="1">
      <c r="A1343" s="22">
        <v>2320301</v>
      </c>
      <c r="B1343" s="11" t="s">
        <v>1322</v>
      </c>
      <c r="C1343" s="24">
        <f t="shared" si="115"/>
        <v>11888</v>
      </c>
      <c r="D1343" s="24">
        <v>11888</v>
      </c>
      <c r="E1343" s="23"/>
    </row>
    <row r="1344" spans="1:5" ht="20.25" customHeight="1">
      <c r="A1344" s="22">
        <v>2320302</v>
      </c>
      <c r="B1344" s="11" t="s">
        <v>1323</v>
      </c>
      <c r="C1344" s="24"/>
      <c r="D1344" s="24"/>
      <c r="E1344" s="23"/>
    </row>
    <row r="1345" spans="1:5" ht="20.25" customHeight="1">
      <c r="A1345" s="22">
        <v>2320303</v>
      </c>
      <c r="B1345" s="11" t="s">
        <v>1324</v>
      </c>
      <c r="C1345" s="24"/>
      <c r="D1345" s="24"/>
      <c r="E1345" s="23"/>
    </row>
    <row r="1346" spans="1:5" ht="20.25" customHeight="1">
      <c r="A1346" s="22">
        <v>2320304</v>
      </c>
      <c r="B1346" s="11" t="s">
        <v>1325</v>
      </c>
      <c r="C1346" s="24"/>
      <c r="D1346" s="24"/>
      <c r="E1346" s="23"/>
    </row>
    <row r="1347" spans="1:5" ht="24.75" customHeight="1">
      <c r="A1347" s="27"/>
      <c r="B1347" s="27" t="s">
        <v>1368</v>
      </c>
      <c r="C1347" s="28">
        <f t="shared" si="115"/>
        <v>326695</v>
      </c>
      <c r="D1347" s="28">
        <v>267571</v>
      </c>
      <c r="E1347" s="28">
        <v>59124</v>
      </c>
    </row>
  </sheetData>
  <mergeCells count="7">
    <mergeCell ref="A1:E1"/>
    <mergeCell ref="A2:E2"/>
    <mergeCell ref="C3:E3"/>
    <mergeCell ref="D4:E4"/>
    <mergeCell ref="A3:A5"/>
    <mergeCell ref="B3:B5"/>
    <mergeCell ref="C4:C5"/>
  </mergeCells>
  <phoneticPr fontId="61" type="noConversion"/>
  <pageMargins left="0.70833333333333304" right="0.70833333333333304" top="0.74791666666666701" bottom="0.74791666666666701" header="0.31458333333333299" footer="0.5"/>
  <pageSetup paperSize="9" scale="85" firstPageNumber="11" fitToHeight="0" orientation="portrait" useFirstPageNumber="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47"/>
  <sheetViews>
    <sheetView topLeftCell="A1308" workbookViewId="0">
      <selection activeCell="B6" sqref="B6:D1347"/>
    </sheetView>
  </sheetViews>
  <sheetFormatPr defaultColWidth="9" defaultRowHeight="15.6"/>
  <cols>
    <col min="1" max="1" width="36.6640625" style="1" customWidth="1"/>
    <col min="2" max="2" width="14.33203125" style="2" customWidth="1"/>
    <col min="3" max="3" width="20" style="2" customWidth="1"/>
    <col min="4" max="4" width="26.33203125" style="3" customWidth="1"/>
  </cols>
  <sheetData>
    <row r="1" spans="1:4" ht="22.8">
      <c r="A1" s="4"/>
      <c r="B1" s="4"/>
      <c r="C1" s="4"/>
      <c r="D1" s="4"/>
    </row>
    <row r="2" spans="1:4" ht="14.4">
      <c r="A2" s="5"/>
      <c r="B2" s="5"/>
      <c r="C2" s="5"/>
      <c r="D2" s="5"/>
    </row>
    <row r="3" spans="1:4">
      <c r="A3" s="202" t="s">
        <v>1357</v>
      </c>
      <c r="B3" s="222" t="s">
        <v>1369</v>
      </c>
      <c r="C3" s="223"/>
      <c r="D3" s="224"/>
    </row>
    <row r="4" spans="1:4">
      <c r="A4" s="226"/>
      <c r="B4" s="227" t="s">
        <v>109</v>
      </c>
      <c r="C4" s="225" t="s">
        <v>1359</v>
      </c>
      <c r="D4" s="225"/>
    </row>
    <row r="5" spans="1:4" ht="31.2">
      <c r="A5" s="203"/>
      <c r="B5" s="228"/>
      <c r="C5" s="6" t="s">
        <v>1360</v>
      </c>
      <c r="D5" s="7" t="s">
        <v>1361</v>
      </c>
    </row>
    <row r="6" spans="1:4">
      <c r="A6" s="8" t="s">
        <v>284</v>
      </c>
      <c r="B6" s="9">
        <f>SUM(B7,B19,B28,B39,B51,B62,B73,B85,B94,B107,B117,B126,B137,B150,B157,B165,B171,B178,B185,B192,B199,B206,B214,B220,B226,B230,B233,B248)</f>
        <v>49578</v>
      </c>
      <c r="C6" s="10">
        <v>47743</v>
      </c>
      <c r="D6" s="9">
        <v>1835</v>
      </c>
    </row>
    <row r="7" spans="1:4">
      <c r="A7" s="8" t="s">
        <v>285</v>
      </c>
      <c r="B7" s="10">
        <f t="shared" ref="B7:B70" si="0">+C7+D7</f>
        <v>4628</v>
      </c>
      <c r="C7" s="10">
        <v>4618</v>
      </c>
      <c r="D7" s="9">
        <v>10</v>
      </c>
    </row>
    <row r="8" spans="1:4">
      <c r="A8" s="11" t="s">
        <v>286</v>
      </c>
      <c r="B8" s="10">
        <f t="shared" si="0"/>
        <v>2213</v>
      </c>
      <c r="C8" s="10">
        <v>2213</v>
      </c>
      <c r="D8" s="9"/>
    </row>
    <row r="9" spans="1:4">
      <c r="A9" s="11" t="s">
        <v>287</v>
      </c>
      <c r="B9" s="10">
        <f t="shared" si="0"/>
        <v>1504</v>
      </c>
      <c r="C9" s="10">
        <v>1494</v>
      </c>
      <c r="D9" s="9">
        <v>10</v>
      </c>
    </row>
    <row r="10" spans="1:4">
      <c r="A10" s="11" t="s">
        <v>288</v>
      </c>
      <c r="B10" s="10"/>
      <c r="C10" s="10"/>
      <c r="D10" s="9"/>
    </row>
    <row r="11" spans="1:4">
      <c r="A11" s="11" t="s">
        <v>290</v>
      </c>
      <c r="B11" s="10">
        <f t="shared" si="0"/>
        <v>147</v>
      </c>
      <c r="C11" s="10">
        <v>147</v>
      </c>
      <c r="D11" s="9"/>
    </row>
    <row r="12" spans="1:4">
      <c r="A12" s="11" t="s">
        <v>291</v>
      </c>
      <c r="B12" s="10"/>
      <c r="C12" s="10"/>
      <c r="D12" s="9"/>
    </row>
    <row r="13" spans="1:4">
      <c r="A13" s="11" t="s">
        <v>292</v>
      </c>
      <c r="B13" s="10"/>
      <c r="C13" s="10"/>
      <c r="D13" s="9"/>
    </row>
    <row r="14" spans="1:4">
      <c r="A14" s="11" t="s">
        <v>293</v>
      </c>
      <c r="B14" s="10"/>
      <c r="C14" s="10"/>
      <c r="D14" s="9"/>
    </row>
    <row r="15" spans="1:4">
      <c r="A15" s="11" t="s">
        <v>294</v>
      </c>
      <c r="B15" s="10">
        <f t="shared" si="0"/>
        <v>17</v>
      </c>
      <c r="C15" s="10">
        <v>17</v>
      </c>
      <c r="D15" s="9"/>
    </row>
    <row r="16" spans="1:4">
      <c r="A16" s="11" t="s">
        <v>295</v>
      </c>
      <c r="B16" s="10">
        <f t="shared" si="0"/>
        <v>3</v>
      </c>
      <c r="C16" s="10">
        <v>3</v>
      </c>
      <c r="D16" s="9"/>
    </row>
    <row r="17" spans="1:4">
      <c r="A17" s="11" t="s">
        <v>296</v>
      </c>
      <c r="B17" s="10">
        <f t="shared" si="0"/>
        <v>736</v>
      </c>
      <c r="C17" s="10">
        <v>736</v>
      </c>
      <c r="D17" s="9"/>
    </row>
    <row r="18" spans="1:4">
      <c r="A18" s="11" t="s">
        <v>297</v>
      </c>
      <c r="B18" s="10">
        <f t="shared" si="0"/>
        <v>9</v>
      </c>
      <c r="C18" s="10">
        <v>9</v>
      </c>
      <c r="D18" s="9"/>
    </row>
    <row r="19" spans="1:4">
      <c r="A19" s="8" t="s">
        <v>298</v>
      </c>
      <c r="B19" s="10">
        <f t="shared" si="0"/>
        <v>1388</v>
      </c>
      <c r="C19" s="10">
        <v>1382</v>
      </c>
      <c r="D19" s="9">
        <v>6</v>
      </c>
    </row>
    <row r="20" spans="1:4">
      <c r="A20" s="11" t="s">
        <v>286</v>
      </c>
      <c r="B20" s="10">
        <f t="shared" si="0"/>
        <v>842</v>
      </c>
      <c r="C20" s="10">
        <v>842</v>
      </c>
      <c r="D20" s="9"/>
    </row>
    <row r="21" spans="1:4">
      <c r="A21" s="11" t="s">
        <v>287</v>
      </c>
      <c r="B21" s="10">
        <f t="shared" si="0"/>
        <v>436</v>
      </c>
      <c r="C21" s="10">
        <v>430</v>
      </c>
      <c r="D21" s="9">
        <v>6</v>
      </c>
    </row>
    <row r="22" spans="1:4">
      <c r="A22" s="11" t="s">
        <v>288</v>
      </c>
      <c r="B22" s="10"/>
      <c r="C22" s="10"/>
      <c r="D22" s="9"/>
    </row>
    <row r="23" spans="1:4">
      <c r="A23" s="11" t="s">
        <v>299</v>
      </c>
      <c r="B23" s="10">
        <f t="shared" si="0"/>
        <v>105</v>
      </c>
      <c r="C23" s="10">
        <v>105</v>
      </c>
      <c r="D23" s="9"/>
    </row>
    <row r="24" spans="1:4">
      <c r="A24" s="11" t="s">
        <v>300</v>
      </c>
      <c r="B24" s="10">
        <f t="shared" si="0"/>
        <v>5</v>
      </c>
      <c r="C24" s="10">
        <v>5</v>
      </c>
      <c r="D24" s="9"/>
    </row>
    <row r="25" spans="1:4">
      <c r="A25" s="11" t="s">
        <v>301</v>
      </c>
      <c r="B25" s="10"/>
      <c r="C25" s="10"/>
      <c r="D25" s="9"/>
    </row>
    <row r="26" spans="1:4">
      <c r="A26" s="11" t="s">
        <v>296</v>
      </c>
      <c r="B26" s="10"/>
      <c r="C26" s="10"/>
      <c r="D26" s="9"/>
    </row>
    <row r="27" spans="1:4">
      <c r="A27" s="11" t="s">
        <v>302</v>
      </c>
      <c r="B27" s="10"/>
      <c r="C27" s="10"/>
      <c r="D27" s="9"/>
    </row>
    <row r="28" spans="1:4">
      <c r="A28" s="8" t="s">
        <v>303</v>
      </c>
      <c r="B28" s="10">
        <f t="shared" si="0"/>
        <v>10381</v>
      </c>
      <c r="C28" s="10">
        <v>10316</v>
      </c>
      <c r="D28" s="9">
        <v>65</v>
      </c>
    </row>
    <row r="29" spans="1:4">
      <c r="A29" s="11" t="s">
        <v>286</v>
      </c>
      <c r="B29" s="10">
        <f t="shared" si="0"/>
        <v>7151</v>
      </c>
      <c r="C29" s="10">
        <v>7151</v>
      </c>
      <c r="D29" s="9"/>
    </row>
    <row r="30" spans="1:4">
      <c r="A30" s="11" t="s">
        <v>287</v>
      </c>
      <c r="B30" s="10">
        <f t="shared" si="0"/>
        <v>1419</v>
      </c>
      <c r="C30" s="10">
        <v>1414</v>
      </c>
      <c r="D30" s="9">
        <v>5</v>
      </c>
    </row>
    <row r="31" spans="1:4">
      <c r="A31" s="11" t="s">
        <v>288</v>
      </c>
      <c r="B31" s="10">
        <f t="shared" si="0"/>
        <v>495</v>
      </c>
      <c r="C31" s="10">
        <v>495</v>
      </c>
      <c r="D31" s="9"/>
    </row>
    <row r="32" spans="1:4">
      <c r="A32" s="11" t="s">
        <v>304</v>
      </c>
      <c r="B32" s="10">
        <f t="shared" si="0"/>
        <v>26</v>
      </c>
      <c r="C32" s="10">
        <v>26</v>
      </c>
      <c r="D32" s="9"/>
    </row>
    <row r="33" spans="1:4">
      <c r="A33" s="11" t="s">
        <v>305</v>
      </c>
      <c r="B33" s="10">
        <f t="shared" si="0"/>
        <v>20</v>
      </c>
      <c r="C33" s="10">
        <v>20</v>
      </c>
      <c r="D33" s="9"/>
    </row>
    <row r="34" spans="1:4">
      <c r="A34" s="11" t="s">
        <v>306</v>
      </c>
      <c r="B34" s="10">
        <f t="shared" si="0"/>
        <v>57</v>
      </c>
      <c r="C34" s="10">
        <v>57</v>
      </c>
      <c r="D34" s="9"/>
    </row>
    <row r="35" spans="1:4">
      <c r="A35" s="11" t="s">
        <v>307</v>
      </c>
      <c r="B35" s="10">
        <f t="shared" si="0"/>
        <v>351</v>
      </c>
      <c r="C35" s="10">
        <v>291</v>
      </c>
      <c r="D35" s="9">
        <v>60</v>
      </c>
    </row>
    <row r="36" spans="1:4">
      <c r="A36" s="11" t="s">
        <v>308</v>
      </c>
      <c r="B36" s="10"/>
      <c r="C36" s="10"/>
      <c r="D36" s="9"/>
    </row>
    <row r="37" spans="1:4">
      <c r="A37" s="11" t="s">
        <v>296</v>
      </c>
      <c r="B37" s="10">
        <f t="shared" si="0"/>
        <v>184</v>
      </c>
      <c r="C37" s="10">
        <v>184</v>
      </c>
      <c r="D37" s="9"/>
    </row>
    <row r="38" spans="1:4">
      <c r="A38" s="12" t="s">
        <v>309</v>
      </c>
      <c r="B38" s="10">
        <f t="shared" si="0"/>
        <v>677</v>
      </c>
      <c r="C38" s="10">
        <v>677</v>
      </c>
      <c r="D38" s="9"/>
    </row>
    <row r="39" spans="1:4">
      <c r="A39" s="8" t="s">
        <v>310</v>
      </c>
      <c r="B39" s="10">
        <f t="shared" si="0"/>
        <v>2736</v>
      </c>
      <c r="C39" s="10">
        <v>2673</v>
      </c>
      <c r="D39" s="9">
        <v>63</v>
      </c>
    </row>
    <row r="40" spans="1:4">
      <c r="A40" s="11" t="s">
        <v>286</v>
      </c>
      <c r="B40" s="10">
        <f t="shared" si="0"/>
        <v>2175</v>
      </c>
      <c r="C40" s="10">
        <v>2175</v>
      </c>
      <c r="D40" s="9"/>
    </row>
    <row r="41" spans="1:4">
      <c r="A41" s="11" t="s">
        <v>287</v>
      </c>
      <c r="B41" s="10">
        <f t="shared" si="0"/>
        <v>33</v>
      </c>
      <c r="C41" s="10">
        <v>33</v>
      </c>
      <c r="D41" s="9"/>
    </row>
    <row r="42" spans="1:4">
      <c r="A42" s="11" t="s">
        <v>288</v>
      </c>
      <c r="B42" s="10"/>
      <c r="C42" s="10"/>
      <c r="D42" s="9"/>
    </row>
    <row r="43" spans="1:4">
      <c r="A43" s="11" t="s">
        <v>311</v>
      </c>
      <c r="B43" s="10"/>
      <c r="C43" s="10"/>
      <c r="D43" s="9"/>
    </row>
    <row r="44" spans="1:4">
      <c r="A44" s="11" t="s">
        <v>312</v>
      </c>
      <c r="B44" s="10"/>
      <c r="C44" s="10"/>
      <c r="D44" s="9"/>
    </row>
    <row r="45" spans="1:4">
      <c r="A45" s="11" t="s">
        <v>313</v>
      </c>
      <c r="B45" s="10"/>
      <c r="C45" s="10"/>
      <c r="D45" s="9"/>
    </row>
    <row r="46" spans="1:4">
      <c r="A46" s="11" t="s">
        <v>314</v>
      </c>
      <c r="B46" s="10"/>
      <c r="C46" s="10"/>
      <c r="D46" s="9"/>
    </row>
    <row r="47" spans="1:4">
      <c r="A47" s="11" t="s">
        <v>315</v>
      </c>
      <c r="B47" s="10">
        <f t="shared" si="0"/>
        <v>26</v>
      </c>
      <c r="C47" s="10">
        <v>5</v>
      </c>
      <c r="D47" s="9">
        <v>21</v>
      </c>
    </row>
    <row r="48" spans="1:4">
      <c r="A48" s="11" t="s">
        <v>316</v>
      </c>
      <c r="B48" s="10"/>
      <c r="C48" s="10"/>
      <c r="D48" s="9"/>
    </row>
    <row r="49" spans="1:4">
      <c r="A49" s="11" t="s">
        <v>296</v>
      </c>
      <c r="B49" s="10"/>
      <c r="C49" s="10"/>
      <c r="D49" s="9"/>
    </row>
    <row r="50" spans="1:4">
      <c r="A50" s="11" t="s">
        <v>317</v>
      </c>
      <c r="B50" s="10">
        <f t="shared" si="0"/>
        <v>503</v>
      </c>
      <c r="C50" s="10">
        <v>461</v>
      </c>
      <c r="D50" s="9">
        <v>42</v>
      </c>
    </row>
    <row r="51" spans="1:4">
      <c r="A51" s="8" t="s">
        <v>318</v>
      </c>
      <c r="B51" s="10">
        <f t="shared" si="0"/>
        <v>1096</v>
      </c>
      <c r="C51" s="10">
        <v>1063</v>
      </c>
      <c r="D51" s="9">
        <v>33</v>
      </c>
    </row>
    <row r="52" spans="1:4">
      <c r="A52" s="11" t="s">
        <v>286</v>
      </c>
      <c r="B52" s="10">
        <f t="shared" si="0"/>
        <v>687</v>
      </c>
      <c r="C52" s="10">
        <v>687</v>
      </c>
      <c r="D52" s="9"/>
    </row>
    <row r="53" spans="1:4">
      <c r="A53" s="11" t="s">
        <v>287</v>
      </c>
      <c r="B53" s="10">
        <f t="shared" si="0"/>
        <v>324</v>
      </c>
      <c r="C53" s="10">
        <v>291</v>
      </c>
      <c r="D53" s="9">
        <v>33</v>
      </c>
    </row>
    <row r="54" spans="1:4">
      <c r="A54" s="11" t="s">
        <v>288</v>
      </c>
      <c r="B54" s="10"/>
      <c r="C54" s="10"/>
      <c r="D54" s="9"/>
    </row>
    <row r="55" spans="1:4">
      <c r="A55" s="11" t="s">
        <v>319</v>
      </c>
      <c r="B55" s="10"/>
      <c r="C55" s="10"/>
      <c r="D55" s="9"/>
    </row>
    <row r="56" spans="1:4">
      <c r="A56" s="11" t="s">
        <v>320</v>
      </c>
      <c r="B56" s="10"/>
      <c r="C56" s="10"/>
      <c r="D56" s="9"/>
    </row>
    <row r="57" spans="1:4">
      <c r="A57" s="11" t="s">
        <v>321</v>
      </c>
      <c r="B57" s="10"/>
      <c r="C57" s="10"/>
      <c r="D57" s="9"/>
    </row>
    <row r="58" spans="1:4">
      <c r="A58" s="11" t="s">
        <v>322</v>
      </c>
      <c r="B58" s="10"/>
      <c r="C58" s="10"/>
      <c r="D58" s="9"/>
    </row>
    <row r="59" spans="1:4">
      <c r="A59" s="11" t="s">
        <v>323</v>
      </c>
      <c r="B59" s="10">
        <f t="shared" si="0"/>
        <v>84</v>
      </c>
      <c r="C59" s="10">
        <v>84</v>
      </c>
      <c r="D59" s="9"/>
    </row>
    <row r="60" spans="1:4">
      <c r="A60" s="11" t="s">
        <v>296</v>
      </c>
      <c r="B60" s="10"/>
      <c r="C60" s="10"/>
      <c r="D60" s="9"/>
    </row>
    <row r="61" spans="1:4">
      <c r="A61" s="11" t="s">
        <v>324</v>
      </c>
      <c r="B61" s="10"/>
      <c r="C61" s="10"/>
      <c r="D61" s="9"/>
    </row>
    <row r="62" spans="1:4">
      <c r="A62" s="8" t="s">
        <v>325</v>
      </c>
      <c r="B62" s="10">
        <f t="shared" si="0"/>
        <v>3424</v>
      </c>
      <c r="C62" s="10">
        <v>3326</v>
      </c>
      <c r="D62" s="9">
        <v>98</v>
      </c>
    </row>
    <row r="63" spans="1:4">
      <c r="A63" s="11" t="s">
        <v>286</v>
      </c>
      <c r="B63" s="10">
        <f t="shared" si="0"/>
        <v>2157</v>
      </c>
      <c r="C63" s="10">
        <v>2157</v>
      </c>
      <c r="D63" s="9"/>
    </row>
    <row r="64" spans="1:4">
      <c r="A64" s="11" t="s">
        <v>287</v>
      </c>
      <c r="B64" s="10">
        <f t="shared" si="0"/>
        <v>621</v>
      </c>
      <c r="C64" s="10">
        <v>617</v>
      </c>
      <c r="D64" s="9">
        <v>4</v>
      </c>
    </row>
    <row r="65" spans="1:4">
      <c r="A65" s="11" t="s">
        <v>288</v>
      </c>
      <c r="B65" s="10"/>
      <c r="C65" s="10"/>
      <c r="D65" s="9"/>
    </row>
    <row r="66" spans="1:4">
      <c r="A66" s="11" t="s">
        <v>326</v>
      </c>
      <c r="B66" s="10">
        <f t="shared" si="0"/>
        <v>18</v>
      </c>
      <c r="C66" s="10">
        <v>18</v>
      </c>
      <c r="D66" s="9"/>
    </row>
    <row r="67" spans="1:4">
      <c r="A67" s="11" t="s">
        <v>327</v>
      </c>
      <c r="B67" s="10">
        <f t="shared" si="0"/>
        <v>24</v>
      </c>
      <c r="C67" s="10"/>
      <c r="D67" s="9">
        <v>24</v>
      </c>
    </row>
    <row r="68" spans="1:4">
      <c r="A68" s="11" t="s">
        <v>328</v>
      </c>
      <c r="B68" s="10">
        <f t="shared" si="0"/>
        <v>26</v>
      </c>
      <c r="C68" s="10">
        <v>26</v>
      </c>
      <c r="D68" s="9"/>
    </row>
    <row r="69" spans="1:4">
      <c r="A69" s="11" t="s">
        <v>329</v>
      </c>
      <c r="B69" s="10"/>
      <c r="C69" s="10"/>
      <c r="D69" s="9"/>
    </row>
    <row r="70" spans="1:4">
      <c r="A70" s="11" t="s">
        <v>330</v>
      </c>
      <c r="B70" s="10">
        <f t="shared" si="0"/>
        <v>383</v>
      </c>
      <c r="C70" s="10">
        <v>383</v>
      </c>
      <c r="D70" s="9"/>
    </row>
    <row r="71" spans="1:4">
      <c r="A71" s="11" t="s">
        <v>296</v>
      </c>
      <c r="B71" s="10"/>
      <c r="C71" s="10"/>
      <c r="D71" s="9"/>
    </row>
    <row r="72" spans="1:4">
      <c r="A72" s="11" t="s">
        <v>331</v>
      </c>
      <c r="B72" s="10">
        <f>+C72+D72</f>
        <v>195</v>
      </c>
      <c r="C72" s="10">
        <v>125</v>
      </c>
      <c r="D72" s="9">
        <v>70</v>
      </c>
    </row>
    <row r="73" spans="1:4">
      <c r="A73" s="8" t="s">
        <v>332</v>
      </c>
      <c r="B73" s="10">
        <f>+C73+D73</f>
        <v>1186</v>
      </c>
      <c r="C73" s="10">
        <v>1186</v>
      </c>
      <c r="D73" s="9"/>
    </row>
    <row r="74" spans="1:4">
      <c r="A74" s="11" t="s">
        <v>286</v>
      </c>
      <c r="B74" s="10">
        <f>+C74+D74</f>
        <v>26</v>
      </c>
      <c r="C74" s="10">
        <v>26</v>
      </c>
      <c r="D74" s="9"/>
    </row>
    <row r="75" spans="1:4">
      <c r="A75" s="11" t="s">
        <v>287</v>
      </c>
      <c r="B75" s="10">
        <f>+C75+D75</f>
        <v>1160</v>
      </c>
      <c r="C75" s="10">
        <v>1160</v>
      </c>
      <c r="D75" s="9"/>
    </row>
    <row r="76" spans="1:4">
      <c r="A76" s="11" t="s">
        <v>288</v>
      </c>
      <c r="B76" s="10"/>
      <c r="C76" s="10"/>
      <c r="D76" s="9"/>
    </row>
    <row r="77" spans="1:4">
      <c r="A77" s="11" t="s">
        <v>333</v>
      </c>
      <c r="B77" s="10"/>
      <c r="C77" s="10"/>
      <c r="D77" s="9"/>
    </row>
    <row r="78" spans="1:4">
      <c r="A78" s="11" t="s">
        <v>334</v>
      </c>
      <c r="B78" s="10"/>
      <c r="C78" s="10"/>
      <c r="D78" s="9"/>
    </row>
    <row r="79" spans="1:4">
      <c r="A79" s="11" t="s">
        <v>335</v>
      </c>
      <c r="B79" s="10"/>
      <c r="C79" s="10"/>
      <c r="D79" s="9"/>
    </row>
    <row r="80" spans="1:4">
      <c r="A80" s="11" t="s">
        <v>336</v>
      </c>
      <c r="B80" s="10"/>
      <c r="C80" s="10"/>
      <c r="D80" s="9"/>
    </row>
    <row r="81" spans="1:4">
      <c r="A81" s="11" t="s">
        <v>337</v>
      </c>
      <c r="B81" s="10"/>
      <c r="C81" s="10"/>
      <c r="D81" s="9"/>
    </row>
    <row r="82" spans="1:4">
      <c r="A82" s="11" t="s">
        <v>329</v>
      </c>
      <c r="B82" s="10"/>
      <c r="C82" s="10"/>
      <c r="D82" s="9"/>
    </row>
    <row r="83" spans="1:4">
      <c r="A83" s="11" t="s">
        <v>296</v>
      </c>
      <c r="B83" s="10"/>
      <c r="C83" s="10"/>
      <c r="D83" s="9"/>
    </row>
    <row r="84" spans="1:4">
      <c r="A84" s="11" t="s">
        <v>338</v>
      </c>
      <c r="B84" s="10"/>
      <c r="C84" s="10"/>
      <c r="D84" s="9"/>
    </row>
    <row r="85" spans="1:4">
      <c r="A85" s="8" t="s">
        <v>339</v>
      </c>
      <c r="B85" s="10">
        <f>+C85+D85</f>
        <v>1192</v>
      </c>
      <c r="C85" s="10">
        <v>1140</v>
      </c>
      <c r="D85" s="9">
        <v>52</v>
      </c>
    </row>
    <row r="86" spans="1:4">
      <c r="A86" s="11" t="s">
        <v>286</v>
      </c>
      <c r="B86" s="10">
        <f>+C86+D86</f>
        <v>553</v>
      </c>
      <c r="C86" s="10">
        <v>553</v>
      </c>
      <c r="D86" s="9"/>
    </row>
    <row r="87" spans="1:4">
      <c r="A87" s="11" t="s">
        <v>287</v>
      </c>
      <c r="B87" s="10">
        <f>+C87+D87</f>
        <v>639</v>
      </c>
      <c r="C87" s="10">
        <v>587</v>
      </c>
      <c r="D87" s="9">
        <v>52</v>
      </c>
    </row>
    <row r="88" spans="1:4">
      <c r="A88" s="11" t="s">
        <v>288</v>
      </c>
      <c r="B88" s="10"/>
      <c r="C88" s="10"/>
      <c r="D88" s="9"/>
    </row>
    <row r="89" spans="1:4">
      <c r="A89" s="11" t="s">
        <v>340</v>
      </c>
      <c r="B89" s="10"/>
      <c r="C89" s="10"/>
      <c r="D89" s="9"/>
    </row>
    <row r="90" spans="1:4">
      <c r="A90" s="11" t="s">
        <v>341</v>
      </c>
      <c r="B90" s="10"/>
      <c r="C90" s="10"/>
      <c r="D90" s="9"/>
    </row>
    <row r="91" spans="1:4">
      <c r="A91" s="11" t="s">
        <v>329</v>
      </c>
      <c r="B91" s="10"/>
      <c r="C91" s="10"/>
      <c r="D91" s="9"/>
    </row>
    <row r="92" spans="1:4">
      <c r="A92" s="11" t="s">
        <v>296</v>
      </c>
      <c r="B92" s="10"/>
      <c r="C92" s="10"/>
      <c r="D92" s="9"/>
    </row>
    <row r="93" spans="1:4">
      <c r="A93" s="11" t="s">
        <v>342</v>
      </c>
      <c r="B93" s="10"/>
      <c r="C93" s="10"/>
      <c r="D93" s="9"/>
    </row>
    <row r="94" spans="1:4">
      <c r="A94" s="8" t="s">
        <v>343</v>
      </c>
      <c r="B94" s="10"/>
      <c r="C94" s="10"/>
      <c r="D94" s="9"/>
    </row>
    <row r="95" spans="1:4">
      <c r="A95" s="11" t="s">
        <v>286</v>
      </c>
      <c r="B95" s="10"/>
      <c r="C95" s="10"/>
      <c r="D95" s="9"/>
    </row>
    <row r="96" spans="1:4">
      <c r="A96" s="11" t="s">
        <v>287</v>
      </c>
      <c r="B96" s="10"/>
      <c r="C96" s="10"/>
      <c r="D96" s="9"/>
    </row>
    <row r="97" spans="1:4">
      <c r="A97" s="11" t="s">
        <v>288</v>
      </c>
      <c r="B97" s="10"/>
      <c r="C97" s="10"/>
      <c r="D97" s="9"/>
    </row>
    <row r="98" spans="1:4">
      <c r="A98" s="11" t="s">
        <v>344</v>
      </c>
      <c r="B98" s="10"/>
      <c r="C98" s="10"/>
      <c r="D98" s="9"/>
    </row>
    <row r="99" spans="1:4">
      <c r="A99" s="11" t="s">
        <v>345</v>
      </c>
      <c r="B99" s="10"/>
      <c r="C99" s="10"/>
      <c r="D99" s="9"/>
    </row>
    <row r="100" spans="1:4">
      <c r="A100" s="11" t="s">
        <v>329</v>
      </c>
      <c r="B100" s="10"/>
      <c r="C100" s="10"/>
      <c r="D100" s="9"/>
    </row>
    <row r="101" spans="1:4">
      <c r="A101" s="11" t="s">
        <v>346</v>
      </c>
      <c r="B101" s="10"/>
      <c r="C101" s="10"/>
      <c r="D101" s="9"/>
    </row>
    <row r="102" spans="1:4">
      <c r="A102" s="11" t="s">
        <v>347</v>
      </c>
      <c r="B102" s="10"/>
      <c r="C102" s="10"/>
      <c r="D102" s="9"/>
    </row>
    <row r="103" spans="1:4">
      <c r="A103" s="11" t="s">
        <v>348</v>
      </c>
      <c r="B103" s="10"/>
      <c r="C103" s="10"/>
      <c r="D103" s="9"/>
    </row>
    <row r="104" spans="1:4">
      <c r="A104" s="11" t="s">
        <v>349</v>
      </c>
      <c r="B104" s="10"/>
      <c r="C104" s="10"/>
      <c r="D104" s="9"/>
    </row>
    <row r="105" spans="1:4">
      <c r="A105" s="11" t="s">
        <v>296</v>
      </c>
      <c r="B105" s="10"/>
      <c r="C105" s="10"/>
      <c r="D105" s="9"/>
    </row>
    <row r="106" spans="1:4">
      <c r="A106" s="11" t="s">
        <v>350</v>
      </c>
      <c r="B106" s="10"/>
      <c r="C106" s="10"/>
      <c r="D106" s="9"/>
    </row>
    <row r="107" spans="1:4">
      <c r="A107" s="8" t="s">
        <v>351</v>
      </c>
      <c r="B107" s="10">
        <f>+C107+D107</f>
        <v>192</v>
      </c>
      <c r="C107" s="10">
        <v>85</v>
      </c>
      <c r="D107" s="9">
        <v>107</v>
      </c>
    </row>
    <row r="108" spans="1:4">
      <c r="A108" s="11" t="s">
        <v>286</v>
      </c>
      <c r="B108" s="10">
        <f>+C108+D108</f>
        <v>67</v>
      </c>
      <c r="C108" s="10">
        <v>12</v>
      </c>
      <c r="D108" s="9">
        <v>55</v>
      </c>
    </row>
    <row r="109" spans="1:4">
      <c r="A109" s="11" t="s">
        <v>287</v>
      </c>
      <c r="B109" s="10">
        <f>+C109+D109</f>
        <v>38</v>
      </c>
      <c r="C109" s="10">
        <v>38</v>
      </c>
      <c r="D109" s="9"/>
    </row>
    <row r="110" spans="1:4">
      <c r="A110" s="11" t="s">
        <v>288</v>
      </c>
      <c r="B110" s="10"/>
      <c r="C110" s="10"/>
      <c r="D110" s="9"/>
    </row>
    <row r="111" spans="1:4">
      <c r="A111" s="11" t="s">
        <v>352</v>
      </c>
      <c r="B111" s="10"/>
      <c r="C111" s="10"/>
      <c r="D111" s="9"/>
    </row>
    <row r="112" spans="1:4">
      <c r="A112" s="11" t="s">
        <v>353</v>
      </c>
      <c r="B112" s="10"/>
      <c r="C112" s="10"/>
      <c r="D112" s="9"/>
    </row>
    <row r="113" spans="1:4">
      <c r="A113" s="11" t="s">
        <v>354</v>
      </c>
      <c r="B113" s="10">
        <f>+C113+D113</f>
        <v>8</v>
      </c>
      <c r="C113" s="10">
        <v>8</v>
      </c>
      <c r="D113" s="9"/>
    </row>
    <row r="114" spans="1:4">
      <c r="A114" s="11" t="s">
        <v>355</v>
      </c>
      <c r="B114" s="10">
        <f>+C114+D114</f>
        <v>55</v>
      </c>
      <c r="C114" s="10">
        <v>3</v>
      </c>
      <c r="D114" s="9">
        <v>52</v>
      </c>
    </row>
    <row r="115" spans="1:4">
      <c r="A115" s="11" t="s">
        <v>296</v>
      </c>
      <c r="B115" s="10"/>
      <c r="C115" s="10"/>
      <c r="D115" s="9"/>
    </row>
    <row r="116" spans="1:4">
      <c r="A116" s="11" t="s">
        <v>356</v>
      </c>
      <c r="B116" s="10">
        <f>+C116+D116</f>
        <v>25</v>
      </c>
      <c r="C116" s="10">
        <v>25</v>
      </c>
      <c r="D116" s="9"/>
    </row>
    <row r="117" spans="1:4">
      <c r="A117" s="8" t="s">
        <v>357</v>
      </c>
      <c r="B117" s="10">
        <f>+C117+D117</f>
        <v>2719</v>
      </c>
      <c r="C117" s="10">
        <v>2719</v>
      </c>
      <c r="D117" s="9"/>
    </row>
    <row r="118" spans="1:4">
      <c r="A118" s="11" t="s">
        <v>286</v>
      </c>
      <c r="B118" s="10">
        <f>+C118+D118</f>
        <v>1066</v>
      </c>
      <c r="C118" s="10">
        <v>1066</v>
      </c>
      <c r="D118" s="9"/>
    </row>
    <row r="119" spans="1:4">
      <c r="A119" s="11" t="s">
        <v>287</v>
      </c>
      <c r="B119" s="10">
        <f>+C119+D119</f>
        <v>1653</v>
      </c>
      <c r="C119" s="10">
        <v>1653</v>
      </c>
      <c r="D119" s="9"/>
    </row>
    <row r="120" spans="1:4">
      <c r="A120" s="11" t="s">
        <v>288</v>
      </c>
      <c r="B120" s="10"/>
      <c r="C120" s="10"/>
      <c r="D120" s="9"/>
    </row>
    <row r="121" spans="1:4">
      <c r="A121" s="11" t="s">
        <v>358</v>
      </c>
      <c r="B121" s="10"/>
      <c r="C121" s="10"/>
      <c r="D121" s="9"/>
    </row>
    <row r="122" spans="1:4">
      <c r="A122" s="11" t="s">
        <v>359</v>
      </c>
      <c r="B122" s="10"/>
      <c r="C122" s="10"/>
      <c r="D122" s="9"/>
    </row>
    <row r="123" spans="1:4">
      <c r="A123" s="11" t="s">
        <v>360</v>
      </c>
      <c r="B123" s="10"/>
      <c r="C123" s="10"/>
      <c r="D123" s="9"/>
    </row>
    <row r="124" spans="1:4">
      <c r="A124" s="11" t="s">
        <v>296</v>
      </c>
      <c r="B124" s="10"/>
      <c r="C124" s="10"/>
      <c r="D124" s="9"/>
    </row>
    <row r="125" spans="1:4">
      <c r="A125" s="11" t="s">
        <v>361</v>
      </c>
      <c r="B125" s="10"/>
      <c r="C125" s="10"/>
      <c r="D125" s="9"/>
    </row>
    <row r="126" spans="1:4">
      <c r="A126" s="8" t="s">
        <v>362</v>
      </c>
      <c r="B126" s="10">
        <f>+C126+D126</f>
        <v>3764</v>
      </c>
      <c r="C126" s="10">
        <v>3764</v>
      </c>
      <c r="D126" s="9"/>
    </row>
    <row r="127" spans="1:4">
      <c r="A127" s="11" t="s">
        <v>286</v>
      </c>
      <c r="B127" s="10">
        <f>+C127+D127</f>
        <v>650</v>
      </c>
      <c r="C127" s="10">
        <v>650</v>
      </c>
      <c r="D127" s="9"/>
    </row>
    <row r="128" spans="1:4">
      <c r="A128" s="11" t="s">
        <v>287</v>
      </c>
      <c r="B128" s="10">
        <f>+C128+D128</f>
        <v>18</v>
      </c>
      <c r="C128" s="10">
        <v>18</v>
      </c>
      <c r="D128" s="9"/>
    </row>
    <row r="129" spans="1:4">
      <c r="A129" s="11" t="s">
        <v>288</v>
      </c>
      <c r="B129" s="10">
        <f>+C129+D129</f>
        <v>281</v>
      </c>
      <c r="C129" s="10">
        <v>281</v>
      </c>
      <c r="D129" s="9"/>
    </row>
    <row r="130" spans="1:4">
      <c r="A130" s="11" t="s">
        <v>363</v>
      </c>
      <c r="B130" s="10"/>
      <c r="C130" s="10"/>
      <c r="D130" s="9"/>
    </row>
    <row r="131" spans="1:4">
      <c r="A131" s="11" t="s">
        <v>364</v>
      </c>
      <c r="B131" s="10"/>
      <c r="C131" s="10"/>
      <c r="D131" s="9"/>
    </row>
    <row r="132" spans="1:4">
      <c r="A132" s="11" t="s">
        <v>365</v>
      </c>
      <c r="B132" s="10"/>
      <c r="C132" s="10"/>
      <c r="D132" s="9"/>
    </row>
    <row r="133" spans="1:4">
      <c r="A133" s="11" t="s">
        <v>366</v>
      </c>
      <c r="B133" s="10"/>
      <c r="C133" s="10"/>
      <c r="D133" s="9"/>
    </row>
    <row r="134" spans="1:4">
      <c r="A134" s="11" t="s">
        <v>367</v>
      </c>
      <c r="B134" s="10">
        <f>+C134+D134</f>
        <v>1028</v>
      </c>
      <c r="C134" s="10">
        <v>1028</v>
      </c>
      <c r="D134" s="9"/>
    </row>
    <row r="135" spans="1:4">
      <c r="A135" s="11" t="s">
        <v>296</v>
      </c>
      <c r="B135" s="10">
        <f t="shared" ref="B135:B201" si="1">+C135+D135</f>
        <v>143</v>
      </c>
      <c r="C135" s="10">
        <v>143</v>
      </c>
      <c r="D135" s="9"/>
    </row>
    <row r="136" spans="1:4">
      <c r="A136" s="11" t="s">
        <v>368</v>
      </c>
      <c r="B136" s="10">
        <f t="shared" si="1"/>
        <v>1645</v>
      </c>
      <c r="C136" s="10">
        <v>1645</v>
      </c>
      <c r="D136" s="9"/>
    </row>
    <row r="137" spans="1:4">
      <c r="A137" s="8" t="s">
        <v>369</v>
      </c>
      <c r="B137" s="10">
        <f t="shared" si="1"/>
        <v>113</v>
      </c>
      <c r="C137" s="10">
        <v>28</v>
      </c>
      <c r="D137" s="9">
        <v>85</v>
      </c>
    </row>
    <row r="138" spans="1:4">
      <c r="A138" s="11" t="s">
        <v>286</v>
      </c>
      <c r="B138" s="10"/>
      <c r="C138" s="10"/>
      <c r="D138" s="9"/>
    </row>
    <row r="139" spans="1:4">
      <c r="A139" s="11" t="s">
        <v>287</v>
      </c>
      <c r="B139" s="10"/>
      <c r="C139" s="10"/>
      <c r="D139" s="9"/>
    </row>
    <row r="140" spans="1:4">
      <c r="A140" s="11" t="s">
        <v>288</v>
      </c>
      <c r="B140" s="10"/>
      <c r="C140" s="10"/>
      <c r="D140" s="9"/>
    </row>
    <row r="141" spans="1:4">
      <c r="A141" s="11" t="s">
        <v>370</v>
      </c>
      <c r="B141" s="10"/>
      <c r="C141" s="10"/>
      <c r="D141" s="9"/>
    </row>
    <row r="142" spans="1:4">
      <c r="A142" s="11" t="s">
        <v>371</v>
      </c>
      <c r="B142" s="10">
        <f t="shared" si="1"/>
        <v>113</v>
      </c>
      <c r="C142" s="10">
        <v>28</v>
      </c>
      <c r="D142" s="9">
        <v>85</v>
      </c>
    </row>
    <row r="143" spans="1:4">
      <c r="A143" s="11" t="s">
        <v>372</v>
      </c>
      <c r="B143" s="10"/>
      <c r="C143" s="10"/>
      <c r="D143" s="9"/>
    </row>
    <row r="144" spans="1:4">
      <c r="A144" s="11" t="s">
        <v>373</v>
      </c>
      <c r="B144" s="10"/>
      <c r="C144" s="10"/>
      <c r="D144" s="9"/>
    </row>
    <row r="145" spans="1:4">
      <c r="A145" s="11" t="s">
        <v>374</v>
      </c>
      <c r="B145" s="10"/>
      <c r="C145" s="10"/>
      <c r="D145" s="9"/>
    </row>
    <row r="146" spans="1:4">
      <c r="A146" s="11" t="s">
        <v>375</v>
      </c>
      <c r="B146" s="10"/>
      <c r="C146" s="10"/>
      <c r="D146" s="9"/>
    </row>
    <row r="147" spans="1:4">
      <c r="A147" s="11" t="s">
        <v>376</v>
      </c>
      <c r="B147" s="10"/>
      <c r="C147" s="10"/>
      <c r="D147" s="9"/>
    </row>
    <row r="148" spans="1:4">
      <c r="A148" s="11" t="s">
        <v>296</v>
      </c>
      <c r="B148" s="10"/>
      <c r="C148" s="10"/>
      <c r="D148" s="9"/>
    </row>
    <row r="149" spans="1:4">
      <c r="A149" s="11" t="s">
        <v>377</v>
      </c>
      <c r="B149" s="10"/>
      <c r="C149" s="10"/>
      <c r="D149" s="9"/>
    </row>
    <row r="150" spans="1:4">
      <c r="A150" s="8" t="s">
        <v>378</v>
      </c>
      <c r="B150" s="10">
        <f t="shared" si="1"/>
        <v>15</v>
      </c>
      <c r="C150" s="10">
        <v>10</v>
      </c>
      <c r="D150" s="9">
        <v>5</v>
      </c>
    </row>
    <row r="151" spans="1:4">
      <c r="A151" s="11" t="s">
        <v>286</v>
      </c>
      <c r="B151" s="10"/>
      <c r="C151" s="10"/>
      <c r="D151" s="9"/>
    </row>
    <row r="152" spans="1:4">
      <c r="A152" s="11" t="s">
        <v>287</v>
      </c>
      <c r="B152" s="10">
        <f t="shared" si="1"/>
        <v>11</v>
      </c>
      <c r="C152" s="10">
        <v>10</v>
      </c>
      <c r="D152" s="9">
        <v>1</v>
      </c>
    </row>
    <row r="153" spans="1:4">
      <c r="A153" s="11" t="s">
        <v>288</v>
      </c>
      <c r="B153" s="10"/>
      <c r="C153" s="10"/>
      <c r="D153" s="9"/>
    </row>
    <row r="154" spans="1:4">
      <c r="A154" s="11" t="s">
        <v>379</v>
      </c>
      <c r="B154" s="10">
        <f t="shared" si="1"/>
        <v>4</v>
      </c>
      <c r="C154" s="10"/>
      <c r="D154" s="9">
        <v>4</v>
      </c>
    </row>
    <row r="155" spans="1:4">
      <c r="A155" s="11" t="s">
        <v>296</v>
      </c>
      <c r="B155" s="10"/>
      <c r="C155" s="10"/>
      <c r="D155" s="9"/>
    </row>
    <row r="156" spans="1:4">
      <c r="A156" s="11" t="s">
        <v>380</v>
      </c>
      <c r="B156" s="10"/>
      <c r="C156" s="10"/>
      <c r="D156" s="9"/>
    </row>
    <row r="157" spans="1:4">
      <c r="A157" s="8" t="s">
        <v>381</v>
      </c>
      <c r="B157" s="10">
        <f t="shared" si="1"/>
        <v>343</v>
      </c>
      <c r="C157" s="10">
        <v>339</v>
      </c>
      <c r="D157" s="9">
        <v>4</v>
      </c>
    </row>
    <row r="158" spans="1:4">
      <c r="A158" s="11" t="s">
        <v>286</v>
      </c>
      <c r="B158" s="10">
        <f t="shared" si="1"/>
        <v>97</v>
      </c>
      <c r="C158" s="10">
        <v>97</v>
      </c>
      <c r="D158" s="9"/>
    </row>
    <row r="159" spans="1:4">
      <c r="A159" s="11" t="s">
        <v>287</v>
      </c>
      <c r="B159" s="10">
        <f t="shared" si="1"/>
        <v>225</v>
      </c>
      <c r="C159" s="10">
        <v>225</v>
      </c>
      <c r="D159" s="9"/>
    </row>
    <row r="160" spans="1:4">
      <c r="A160" s="11" t="s">
        <v>288</v>
      </c>
      <c r="B160" s="10"/>
      <c r="C160" s="10"/>
      <c r="D160" s="9"/>
    </row>
    <row r="161" spans="1:4">
      <c r="A161" s="11" t="s">
        <v>382</v>
      </c>
      <c r="B161" s="10"/>
      <c r="C161" s="10"/>
      <c r="D161" s="9"/>
    </row>
    <row r="162" spans="1:4">
      <c r="A162" s="11" t="s">
        <v>383</v>
      </c>
      <c r="B162" s="10"/>
      <c r="C162" s="10"/>
      <c r="D162" s="9"/>
    </row>
    <row r="163" spans="1:4">
      <c r="A163" s="11" t="s">
        <v>296</v>
      </c>
      <c r="B163" s="10"/>
      <c r="C163" s="10"/>
      <c r="D163" s="9"/>
    </row>
    <row r="164" spans="1:4">
      <c r="A164" s="11" t="s">
        <v>384</v>
      </c>
      <c r="B164" s="10">
        <f t="shared" si="1"/>
        <v>21</v>
      </c>
      <c r="C164" s="10">
        <v>17</v>
      </c>
      <c r="D164" s="9">
        <v>4</v>
      </c>
    </row>
    <row r="165" spans="1:4">
      <c r="A165" s="8" t="s">
        <v>385</v>
      </c>
      <c r="B165" s="10">
        <f t="shared" si="1"/>
        <v>444</v>
      </c>
      <c r="C165" s="10">
        <v>444</v>
      </c>
      <c r="D165" s="9"/>
    </row>
    <row r="166" spans="1:4">
      <c r="A166" s="11" t="s">
        <v>286</v>
      </c>
      <c r="B166" s="10">
        <f t="shared" si="1"/>
        <v>202</v>
      </c>
      <c r="C166" s="10">
        <v>202</v>
      </c>
      <c r="D166" s="9"/>
    </row>
    <row r="167" spans="1:4">
      <c r="A167" s="11" t="s">
        <v>287</v>
      </c>
      <c r="B167" s="10">
        <f t="shared" si="1"/>
        <v>226</v>
      </c>
      <c r="C167" s="10">
        <v>226</v>
      </c>
      <c r="D167" s="9"/>
    </row>
    <row r="168" spans="1:4">
      <c r="A168" s="11" t="s">
        <v>288</v>
      </c>
      <c r="B168" s="10"/>
      <c r="C168" s="10"/>
      <c r="D168" s="9"/>
    </row>
    <row r="169" spans="1:4">
      <c r="A169" s="11" t="s">
        <v>386</v>
      </c>
      <c r="B169" s="10">
        <f t="shared" si="1"/>
        <v>9</v>
      </c>
      <c r="C169" s="10">
        <v>9</v>
      </c>
      <c r="D169" s="9"/>
    </row>
    <row r="170" spans="1:4">
      <c r="A170" s="11" t="s">
        <v>387</v>
      </c>
      <c r="B170" s="10">
        <f t="shared" si="1"/>
        <v>7</v>
      </c>
      <c r="C170" s="10">
        <v>7</v>
      </c>
      <c r="D170" s="9"/>
    </row>
    <row r="171" spans="1:4">
      <c r="A171" s="8" t="s">
        <v>388</v>
      </c>
      <c r="B171" s="10">
        <f t="shared" si="1"/>
        <v>1012</v>
      </c>
      <c r="C171" s="10">
        <v>1012</v>
      </c>
      <c r="D171" s="9"/>
    </row>
    <row r="172" spans="1:4">
      <c r="A172" s="11" t="s">
        <v>286</v>
      </c>
      <c r="B172" s="10">
        <f t="shared" si="1"/>
        <v>555</v>
      </c>
      <c r="C172" s="10">
        <v>555</v>
      </c>
      <c r="D172" s="9"/>
    </row>
    <row r="173" spans="1:4">
      <c r="A173" s="11" t="s">
        <v>287</v>
      </c>
      <c r="B173" s="10">
        <f t="shared" si="1"/>
        <v>302</v>
      </c>
      <c r="C173" s="10">
        <v>302</v>
      </c>
      <c r="D173" s="9"/>
    </row>
    <row r="174" spans="1:4">
      <c r="A174" s="11" t="s">
        <v>288</v>
      </c>
      <c r="B174" s="10">
        <f t="shared" si="1"/>
        <v>14</v>
      </c>
      <c r="C174" s="10">
        <v>14</v>
      </c>
      <c r="D174" s="9"/>
    </row>
    <row r="175" spans="1:4">
      <c r="A175" s="11" t="s">
        <v>301</v>
      </c>
      <c r="B175" s="10">
        <f t="shared" si="1"/>
        <v>116</v>
      </c>
      <c r="C175" s="10">
        <v>116</v>
      </c>
      <c r="D175" s="9"/>
    </row>
    <row r="176" spans="1:4">
      <c r="A176" s="11" t="s">
        <v>296</v>
      </c>
      <c r="B176" s="10"/>
      <c r="C176" s="10"/>
      <c r="D176" s="9"/>
    </row>
    <row r="177" spans="1:4">
      <c r="A177" s="11" t="s">
        <v>389</v>
      </c>
      <c r="B177" s="10">
        <f t="shared" si="1"/>
        <v>25</v>
      </c>
      <c r="C177" s="10">
        <v>25</v>
      </c>
      <c r="D177" s="9"/>
    </row>
    <row r="178" spans="1:4">
      <c r="A178" s="8" t="s">
        <v>390</v>
      </c>
      <c r="B178" s="10">
        <f t="shared" si="1"/>
        <v>2173</v>
      </c>
      <c r="C178" s="10">
        <v>1860</v>
      </c>
      <c r="D178" s="9">
        <v>313</v>
      </c>
    </row>
    <row r="179" spans="1:4">
      <c r="A179" s="11" t="s">
        <v>286</v>
      </c>
      <c r="B179" s="10">
        <f t="shared" si="1"/>
        <v>1063</v>
      </c>
      <c r="C179" s="10">
        <v>1063</v>
      </c>
      <c r="D179" s="9"/>
    </row>
    <row r="180" spans="1:4">
      <c r="A180" s="11" t="s">
        <v>287</v>
      </c>
      <c r="B180" s="10">
        <f t="shared" si="1"/>
        <v>488</v>
      </c>
      <c r="C180" s="10">
        <v>457</v>
      </c>
      <c r="D180" s="9">
        <v>31</v>
      </c>
    </row>
    <row r="181" spans="1:4">
      <c r="A181" s="11" t="s">
        <v>288</v>
      </c>
      <c r="B181" s="10"/>
      <c r="C181" s="10"/>
      <c r="D181" s="9"/>
    </row>
    <row r="182" spans="1:4">
      <c r="A182" s="11" t="s">
        <v>391</v>
      </c>
      <c r="B182" s="10"/>
      <c r="C182" s="10"/>
      <c r="D182" s="9"/>
    </row>
    <row r="183" spans="1:4">
      <c r="A183" s="11" t="s">
        <v>296</v>
      </c>
      <c r="B183" s="10">
        <f t="shared" si="1"/>
        <v>54</v>
      </c>
      <c r="C183" s="10">
        <v>54</v>
      </c>
      <c r="D183" s="9"/>
    </row>
    <row r="184" spans="1:4">
      <c r="A184" s="11" t="s">
        <v>392</v>
      </c>
      <c r="B184" s="10">
        <f t="shared" si="1"/>
        <v>568</v>
      </c>
      <c r="C184" s="10">
        <v>286</v>
      </c>
      <c r="D184" s="9">
        <v>282</v>
      </c>
    </row>
    <row r="185" spans="1:4">
      <c r="A185" s="8" t="s">
        <v>393</v>
      </c>
      <c r="B185" s="10">
        <f t="shared" si="1"/>
        <v>4910</v>
      </c>
      <c r="C185" s="10">
        <v>4880</v>
      </c>
      <c r="D185" s="9">
        <v>30</v>
      </c>
    </row>
    <row r="186" spans="1:4">
      <c r="A186" s="11" t="s">
        <v>286</v>
      </c>
      <c r="B186" s="10">
        <f t="shared" si="1"/>
        <v>2208</v>
      </c>
      <c r="C186" s="10">
        <v>2208</v>
      </c>
      <c r="D186" s="9"/>
    </row>
    <row r="187" spans="1:4">
      <c r="A187" s="11" t="s">
        <v>287</v>
      </c>
      <c r="B187" s="10">
        <f t="shared" si="1"/>
        <v>2650</v>
      </c>
      <c r="C187" s="10">
        <v>2620</v>
      </c>
      <c r="D187" s="9">
        <v>30</v>
      </c>
    </row>
    <row r="188" spans="1:4">
      <c r="A188" s="11" t="s">
        <v>288</v>
      </c>
      <c r="B188" s="10">
        <f t="shared" si="1"/>
        <v>43</v>
      </c>
      <c r="C188" s="10">
        <v>43</v>
      </c>
      <c r="D188" s="9"/>
    </row>
    <row r="189" spans="1:4">
      <c r="A189" s="11" t="s">
        <v>394</v>
      </c>
      <c r="B189" s="10"/>
      <c r="C189" s="10"/>
      <c r="D189" s="9"/>
    </row>
    <row r="190" spans="1:4">
      <c r="A190" s="11" t="s">
        <v>296</v>
      </c>
      <c r="B190" s="10"/>
      <c r="C190" s="10"/>
      <c r="D190" s="9"/>
    </row>
    <row r="191" spans="1:4">
      <c r="A191" s="11" t="s">
        <v>395</v>
      </c>
      <c r="B191" s="10">
        <f t="shared" si="1"/>
        <v>8</v>
      </c>
      <c r="C191" s="10">
        <v>8</v>
      </c>
      <c r="D191" s="9"/>
    </row>
    <row r="192" spans="1:4">
      <c r="A192" s="8" t="s">
        <v>396</v>
      </c>
      <c r="B192" s="10">
        <f t="shared" si="1"/>
        <v>1093</v>
      </c>
      <c r="C192" s="10">
        <v>1093</v>
      </c>
      <c r="D192" s="9"/>
    </row>
    <row r="193" spans="1:4">
      <c r="A193" s="11" t="s">
        <v>286</v>
      </c>
      <c r="B193" s="10">
        <f t="shared" si="1"/>
        <v>522</v>
      </c>
      <c r="C193" s="10">
        <v>522</v>
      </c>
      <c r="D193" s="9"/>
    </row>
    <row r="194" spans="1:4">
      <c r="A194" s="11" t="s">
        <v>287</v>
      </c>
      <c r="B194" s="10">
        <f t="shared" si="1"/>
        <v>371</v>
      </c>
      <c r="C194" s="10">
        <v>371</v>
      </c>
      <c r="D194" s="9"/>
    </row>
    <row r="195" spans="1:4">
      <c r="A195" s="11" t="s">
        <v>288</v>
      </c>
      <c r="B195" s="10"/>
      <c r="C195" s="10"/>
      <c r="D195" s="9"/>
    </row>
    <row r="196" spans="1:4">
      <c r="A196" s="11" t="s">
        <v>397</v>
      </c>
      <c r="B196" s="10"/>
      <c r="C196" s="10"/>
      <c r="D196" s="9"/>
    </row>
    <row r="197" spans="1:4">
      <c r="A197" s="11" t="s">
        <v>296</v>
      </c>
      <c r="B197" s="10"/>
      <c r="C197" s="10"/>
      <c r="D197" s="9"/>
    </row>
    <row r="198" spans="1:4">
      <c r="A198" s="11" t="s">
        <v>398</v>
      </c>
      <c r="B198" s="10">
        <f t="shared" si="1"/>
        <v>200</v>
      </c>
      <c r="C198" s="10">
        <v>200</v>
      </c>
      <c r="D198" s="9"/>
    </row>
    <row r="199" spans="1:4">
      <c r="A199" s="8" t="s">
        <v>399</v>
      </c>
      <c r="B199" s="10">
        <f t="shared" si="1"/>
        <v>727</v>
      </c>
      <c r="C199" s="10">
        <v>723</v>
      </c>
      <c r="D199" s="9">
        <v>4</v>
      </c>
    </row>
    <row r="200" spans="1:4">
      <c r="A200" s="11" t="s">
        <v>286</v>
      </c>
      <c r="B200" s="10">
        <f t="shared" si="1"/>
        <v>650</v>
      </c>
      <c r="C200" s="10">
        <v>650</v>
      </c>
      <c r="D200" s="9"/>
    </row>
    <row r="201" spans="1:4">
      <c r="A201" s="11" t="s">
        <v>287</v>
      </c>
      <c r="B201" s="10">
        <f t="shared" si="1"/>
        <v>76</v>
      </c>
      <c r="C201" s="10">
        <v>72</v>
      </c>
      <c r="D201" s="9">
        <v>4</v>
      </c>
    </row>
    <row r="202" spans="1:4">
      <c r="A202" s="11" t="s">
        <v>288</v>
      </c>
      <c r="B202" s="10"/>
      <c r="C202" s="10"/>
      <c r="D202" s="9"/>
    </row>
    <row r="203" spans="1:4">
      <c r="A203" s="11" t="s">
        <v>400</v>
      </c>
      <c r="B203" s="10"/>
      <c r="C203" s="10"/>
      <c r="D203" s="9"/>
    </row>
    <row r="204" spans="1:4">
      <c r="A204" s="11" t="s">
        <v>296</v>
      </c>
      <c r="B204" s="10"/>
      <c r="C204" s="10"/>
      <c r="D204" s="9"/>
    </row>
    <row r="205" spans="1:4">
      <c r="A205" s="11" t="s">
        <v>401</v>
      </c>
      <c r="B205" s="10">
        <f>+C205+D205</f>
        <v>2</v>
      </c>
      <c r="C205" s="10">
        <v>2</v>
      </c>
      <c r="D205" s="9"/>
    </row>
    <row r="206" spans="1:4">
      <c r="A206" s="8" t="s">
        <v>402</v>
      </c>
      <c r="B206" s="10">
        <f>+C206+D206</f>
        <v>495</v>
      </c>
      <c r="C206" s="10">
        <v>488</v>
      </c>
      <c r="D206" s="9">
        <v>7</v>
      </c>
    </row>
    <row r="207" spans="1:4">
      <c r="A207" s="11" t="s">
        <v>286</v>
      </c>
      <c r="B207" s="10">
        <f>+C207+D207</f>
        <v>285</v>
      </c>
      <c r="C207" s="10">
        <v>285</v>
      </c>
      <c r="D207" s="9"/>
    </row>
    <row r="208" spans="1:4">
      <c r="A208" s="11" t="s">
        <v>287</v>
      </c>
      <c r="B208" s="10">
        <f>+C208+D208</f>
        <v>77</v>
      </c>
      <c r="C208" s="10">
        <v>77</v>
      </c>
      <c r="D208" s="9"/>
    </row>
    <row r="209" spans="1:4">
      <c r="A209" s="11" t="s">
        <v>288</v>
      </c>
      <c r="B209" s="10"/>
      <c r="C209" s="10"/>
      <c r="D209" s="9"/>
    </row>
    <row r="210" spans="1:4">
      <c r="A210" s="11" t="s">
        <v>403</v>
      </c>
      <c r="B210" s="10"/>
      <c r="C210" s="10"/>
      <c r="D210" s="9"/>
    </row>
    <row r="211" spans="1:4">
      <c r="A211" s="11" t="s">
        <v>404</v>
      </c>
      <c r="B211" s="10">
        <f>+C211+D211</f>
        <v>1</v>
      </c>
      <c r="C211" s="10">
        <v>1</v>
      </c>
      <c r="D211" s="9"/>
    </row>
    <row r="212" spans="1:4">
      <c r="A212" s="11" t="s">
        <v>296</v>
      </c>
      <c r="B212" s="10"/>
      <c r="C212" s="10"/>
      <c r="D212" s="9"/>
    </row>
    <row r="213" spans="1:4">
      <c r="A213" s="11" t="s">
        <v>405</v>
      </c>
      <c r="B213" s="10">
        <f>+C213+D213</f>
        <v>132</v>
      </c>
      <c r="C213" s="10">
        <v>125</v>
      </c>
      <c r="D213" s="9">
        <v>7</v>
      </c>
    </row>
    <row r="214" spans="1:4">
      <c r="A214" s="8" t="s">
        <v>406</v>
      </c>
      <c r="B214" s="10"/>
      <c r="C214" s="10"/>
      <c r="D214" s="9"/>
    </row>
    <row r="215" spans="1:4">
      <c r="A215" s="11" t="s">
        <v>286</v>
      </c>
      <c r="B215" s="10"/>
      <c r="C215" s="10"/>
      <c r="D215" s="9"/>
    </row>
    <row r="216" spans="1:4">
      <c r="A216" s="11" t="s">
        <v>287</v>
      </c>
      <c r="B216" s="10"/>
      <c r="C216" s="10"/>
      <c r="D216" s="9"/>
    </row>
    <row r="217" spans="1:4">
      <c r="A217" s="11" t="s">
        <v>288</v>
      </c>
      <c r="B217" s="10"/>
      <c r="C217" s="10"/>
      <c r="D217" s="9"/>
    </row>
    <row r="218" spans="1:4">
      <c r="A218" s="11" t="s">
        <v>296</v>
      </c>
      <c r="B218" s="10"/>
      <c r="C218" s="10"/>
      <c r="D218" s="9"/>
    </row>
    <row r="219" spans="1:4">
      <c r="A219" s="11" t="s">
        <v>407</v>
      </c>
      <c r="B219" s="10"/>
      <c r="C219" s="10"/>
      <c r="D219" s="9"/>
    </row>
    <row r="220" spans="1:4">
      <c r="A220" s="8" t="s">
        <v>408</v>
      </c>
      <c r="B220" s="10">
        <f>+C220+D220</f>
        <v>193</v>
      </c>
      <c r="C220" s="10">
        <v>186</v>
      </c>
      <c r="D220" s="9">
        <v>7</v>
      </c>
    </row>
    <row r="221" spans="1:4">
      <c r="A221" s="11" t="s">
        <v>286</v>
      </c>
      <c r="B221" s="10">
        <f>+C221+D221</f>
        <v>59</v>
      </c>
      <c r="C221" s="10">
        <v>59</v>
      </c>
      <c r="D221" s="9"/>
    </row>
    <row r="222" spans="1:4">
      <c r="A222" s="11" t="s">
        <v>287</v>
      </c>
      <c r="B222" s="10">
        <f>+C222+D222</f>
        <v>55</v>
      </c>
      <c r="C222" s="10">
        <v>48</v>
      </c>
      <c r="D222" s="9">
        <v>7</v>
      </c>
    </row>
    <row r="223" spans="1:4">
      <c r="A223" s="11" t="s">
        <v>288</v>
      </c>
      <c r="B223" s="10"/>
      <c r="C223" s="10"/>
      <c r="D223" s="9"/>
    </row>
    <row r="224" spans="1:4">
      <c r="A224" s="11" t="s">
        <v>296</v>
      </c>
      <c r="B224" s="10"/>
      <c r="C224" s="10"/>
      <c r="D224" s="9"/>
    </row>
    <row r="225" spans="1:4">
      <c r="A225" s="11" t="s">
        <v>409</v>
      </c>
      <c r="B225" s="10">
        <f>+C225+D225</f>
        <v>78</v>
      </c>
      <c r="C225" s="10">
        <v>78</v>
      </c>
      <c r="D225" s="9"/>
    </row>
    <row r="226" spans="1:4">
      <c r="A226" s="8" t="s">
        <v>410</v>
      </c>
      <c r="B226" s="10"/>
      <c r="C226" s="10"/>
      <c r="D226" s="9"/>
    </row>
    <row r="227" spans="1:4">
      <c r="A227" s="11" t="s">
        <v>286</v>
      </c>
      <c r="B227" s="10"/>
      <c r="C227" s="10"/>
      <c r="D227" s="9"/>
    </row>
    <row r="228" spans="1:4">
      <c r="A228" s="11" t="s">
        <v>287</v>
      </c>
      <c r="B228" s="10"/>
      <c r="C228" s="10"/>
      <c r="D228" s="9"/>
    </row>
    <row r="229" spans="1:4">
      <c r="A229" s="11" t="s">
        <v>288</v>
      </c>
      <c r="B229" s="10"/>
      <c r="C229" s="10"/>
      <c r="D229" s="9"/>
    </row>
    <row r="230" spans="1:4">
      <c r="A230" s="8" t="s">
        <v>411</v>
      </c>
      <c r="B230" s="10"/>
      <c r="C230" s="10"/>
      <c r="D230" s="9"/>
    </row>
    <row r="231" spans="1:4">
      <c r="A231" s="11" t="s">
        <v>296</v>
      </c>
      <c r="B231" s="10"/>
      <c r="C231" s="10"/>
      <c r="D231" s="9"/>
    </row>
    <row r="232" spans="1:4">
      <c r="A232" s="11" t="s">
        <v>412</v>
      </c>
      <c r="B232" s="10"/>
      <c r="C232" s="10"/>
      <c r="D232" s="9"/>
    </row>
    <row r="233" spans="1:4">
      <c r="A233" s="8" t="s">
        <v>413</v>
      </c>
      <c r="B233" s="10">
        <f>+C233+D233</f>
        <v>4240</v>
      </c>
      <c r="C233" s="10">
        <v>3396</v>
      </c>
      <c r="D233" s="9">
        <v>844</v>
      </c>
    </row>
    <row r="234" spans="1:4">
      <c r="A234" s="11" t="s">
        <v>286</v>
      </c>
      <c r="B234" s="10">
        <f>+C234+D234</f>
        <v>1144</v>
      </c>
      <c r="C234" s="10">
        <v>1144</v>
      </c>
      <c r="D234" s="9"/>
    </row>
    <row r="235" spans="1:4">
      <c r="A235" s="11" t="s">
        <v>287</v>
      </c>
      <c r="B235" s="10">
        <f>+C235+D235</f>
        <v>224</v>
      </c>
      <c r="C235" s="10">
        <v>224</v>
      </c>
      <c r="D235" s="9"/>
    </row>
    <row r="236" spans="1:4">
      <c r="A236" s="11" t="s">
        <v>288</v>
      </c>
      <c r="B236" s="10"/>
      <c r="C236" s="10"/>
      <c r="D236" s="9"/>
    </row>
    <row r="237" spans="1:4">
      <c r="A237" s="11" t="s">
        <v>414</v>
      </c>
      <c r="B237" s="10">
        <f>+C237+D237</f>
        <v>1098</v>
      </c>
      <c r="C237" s="10">
        <v>341</v>
      </c>
      <c r="D237" s="9">
        <v>757</v>
      </c>
    </row>
    <row r="238" spans="1:4">
      <c r="A238" s="11" t="s">
        <v>415</v>
      </c>
      <c r="B238" s="10">
        <f>+C238+D238</f>
        <v>161</v>
      </c>
      <c r="C238" s="10">
        <v>161</v>
      </c>
      <c r="D238" s="9"/>
    </row>
    <row r="239" spans="1:4">
      <c r="A239" s="11" t="s">
        <v>329</v>
      </c>
      <c r="B239" s="10">
        <f>+C239+D239</f>
        <v>22</v>
      </c>
      <c r="C239" s="10">
        <v>22</v>
      </c>
      <c r="D239" s="9"/>
    </row>
    <row r="240" spans="1:4">
      <c r="A240" s="11" t="s">
        <v>416</v>
      </c>
      <c r="B240" s="10"/>
      <c r="C240" s="10"/>
      <c r="D240" s="9"/>
    </row>
    <row r="241" spans="1:4">
      <c r="A241" s="11" t="s">
        <v>417</v>
      </c>
      <c r="B241" s="10">
        <f>+C241+D241</f>
        <v>147</v>
      </c>
      <c r="C241" s="10">
        <v>147</v>
      </c>
      <c r="D241" s="9"/>
    </row>
    <row r="242" spans="1:4">
      <c r="A242" s="11" t="s">
        <v>418</v>
      </c>
      <c r="B242" s="10">
        <f>+C242+D242</f>
        <v>66</v>
      </c>
      <c r="C242" s="10">
        <v>66</v>
      </c>
      <c r="D242" s="9"/>
    </row>
    <row r="243" spans="1:4">
      <c r="A243" s="11" t="s">
        <v>419</v>
      </c>
      <c r="B243" s="10">
        <f>+C243+D243</f>
        <v>35</v>
      </c>
      <c r="C243" s="10">
        <v>35</v>
      </c>
      <c r="D243" s="9"/>
    </row>
    <row r="244" spans="1:4">
      <c r="A244" s="11" t="s">
        <v>420</v>
      </c>
      <c r="B244" s="10"/>
      <c r="C244" s="10"/>
      <c r="D244" s="9"/>
    </row>
    <row r="245" spans="1:4">
      <c r="A245" s="11" t="s">
        <v>421</v>
      </c>
      <c r="B245" s="10"/>
      <c r="C245" s="10"/>
      <c r="D245" s="9"/>
    </row>
    <row r="246" spans="1:4">
      <c r="A246" s="11" t="s">
        <v>296</v>
      </c>
      <c r="B246" s="10">
        <f>+C246+D246</f>
        <v>766</v>
      </c>
      <c r="C246" s="10">
        <v>766</v>
      </c>
      <c r="D246" s="9"/>
    </row>
    <row r="247" spans="1:4">
      <c r="A247" s="11" t="s">
        <v>422</v>
      </c>
      <c r="B247" s="10">
        <f>+C247+D247</f>
        <v>577</v>
      </c>
      <c r="C247" s="10">
        <v>490</v>
      </c>
      <c r="D247" s="9">
        <v>87</v>
      </c>
    </row>
    <row r="248" spans="1:4">
      <c r="A248" s="8" t="s">
        <v>423</v>
      </c>
      <c r="B248" s="10">
        <f>+C248+D248</f>
        <v>1114</v>
      </c>
      <c r="C248" s="10">
        <v>1012</v>
      </c>
      <c r="D248" s="9">
        <v>102</v>
      </c>
    </row>
    <row r="249" spans="1:4">
      <c r="A249" s="11" t="s">
        <v>424</v>
      </c>
      <c r="B249" s="10"/>
      <c r="C249" s="10"/>
      <c r="D249" s="9"/>
    </row>
    <row r="250" spans="1:4">
      <c r="A250" s="11" t="s">
        <v>425</v>
      </c>
      <c r="B250" s="10">
        <f>+C250+D250</f>
        <v>1114</v>
      </c>
      <c r="C250" s="10">
        <v>1012</v>
      </c>
      <c r="D250" s="9">
        <v>102</v>
      </c>
    </row>
    <row r="251" spans="1:4">
      <c r="A251" s="8" t="s">
        <v>426</v>
      </c>
      <c r="B251" s="10" t="e">
        <f>+C251+D251</f>
        <v>#VALUE!</v>
      </c>
      <c r="C251" s="10"/>
      <c r="D251" s="13" t="s">
        <v>1362</v>
      </c>
    </row>
    <row r="252" spans="1:4">
      <c r="A252" s="8" t="s">
        <v>427</v>
      </c>
      <c r="B252" s="10"/>
      <c r="C252" s="10"/>
      <c r="D252" s="9"/>
    </row>
    <row r="253" spans="1:4">
      <c r="A253" s="11" t="s">
        <v>286</v>
      </c>
      <c r="B253" s="10"/>
      <c r="C253" s="10"/>
      <c r="D253" s="9"/>
    </row>
    <row r="254" spans="1:4">
      <c r="A254" s="11" t="s">
        <v>287</v>
      </c>
      <c r="B254" s="10"/>
      <c r="C254" s="10"/>
      <c r="D254" s="9"/>
    </row>
    <row r="255" spans="1:4">
      <c r="A255" s="11" t="s">
        <v>288</v>
      </c>
      <c r="B255" s="10"/>
      <c r="C255" s="10"/>
      <c r="D255" s="9"/>
    </row>
    <row r="256" spans="1:4">
      <c r="A256" s="11" t="s">
        <v>394</v>
      </c>
      <c r="B256" s="10"/>
      <c r="C256" s="10"/>
      <c r="D256" s="9"/>
    </row>
    <row r="257" spans="1:4">
      <c r="A257" s="11" t="s">
        <v>296</v>
      </c>
      <c r="B257" s="10"/>
      <c r="C257" s="10"/>
      <c r="D257" s="9"/>
    </row>
    <row r="258" spans="1:4">
      <c r="A258" s="11" t="s">
        <v>428</v>
      </c>
      <c r="B258" s="10"/>
      <c r="C258" s="10"/>
      <c r="D258" s="9"/>
    </row>
    <row r="259" spans="1:4">
      <c r="A259" s="8" t="s">
        <v>429</v>
      </c>
      <c r="B259" s="10"/>
      <c r="C259" s="10"/>
      <c r="D259" s="9"/>
    </row>
    <row r="260" spans="1:4">
      <c r="A260" s="11" t="s">
        <v>430</v>
      </c>
      <c r="B260" s="10"/>
      <c r="C260" s="10"/>
      <c r="D260" s="9"/>
    </row>
    <row r="261" spans="1:4">
      <c r="A261" s="11" t="s">
        <v>431</v>
      </c>
      <c r="B261" s="10"/>
      <c r="C261" s="10"/>
      <c r="D261" s="9"/>
    </row>
    <row r="262" spans="1:4">
      <c r="A262" s="8" t="s">
        <v>432</v>
      </c>
      <c r="B262" s="10"/>
      <c r="C262" s="10"/>
      <c r="D262" s="9"/>
    </row>
    <row r="263" spans="1:4">
      <c r="A263" s="11" t="s">
        <v>433</v>
      </c>
      <c r="B263" s="10"/>
      <c r="C263" s="10"/>
      <c r="D263" s="9"/>
    </row>
    <row r="264" spans="1:4">
      <c r="A264" s="11" t="s">
        <v>434</v>
      </c>
      <c r="B264" s="10"/>
      <c r="C264" s="10"/>
      <c r="D264" s="9"/>
    </row>
    <row r="265" spans="1:4">
      <c r="A265" s="8" t="s">
        <v>435</v>
      </c>
      <c r="B265" s="10"/>
      <c r="C265" s="10"/>
      <c r="D265" s="9"/>
    </row>
    <row r="266" spans="1:4">
      <c r="A266" s="11" t="s">
        <v>436</v>
      </c>
      <c r="B266" s="10"/>
      <c r="C266" s="10"/>
      <c r="D266" s="9"/>
    </row>
    <row r="267" spans="1:4">
      <c r="A267" s="11" t="s">
        <v>437</v>
      </c>
      <c r="B267" s="10"/>
      <c r="C267" s="10"/>
      <c r="D267" s="9"/>
    </row>
    <row r="268" spans="1:4">
      <c r="A268" s="11" t="s">
        <v>438</v>
      </c>
      <c r="B268" s="10"/>
      <c r="C268" s="10"/>
      <c r="D268" s="9"/>
    </row>
    <row r="269" spans="1:4">
      <c r="A269" s="11" t="s">
        <v>439</v>
      </c>
      <c r="B269" s="10"/>
      <c r="C269" s="10"/>
      <c r="D269" s="9"/>
    </row>
    <row r="270" spans="1:4">
      <c r="A270" s="11" t="s">
        <v>440</v>
      </c>
      <c r="B270" s="10"/>
      <c r="C270" s="10"/>
      <c r="D270" s="9"/>
    </row>
    <row r="271" spans="1:4">
      <c r="A271" s="8" t="s">
        <v>441</v>
      </c>
      <c r="B271" s="10"/>
      <c r="C271" s="10"/>
      <c r="D271" s="9"/>
    </row>
    <row r="272" spans="1:4">
      <c r="A272" s="11" t="s">
        <v>442</v>
      </c>
      <c r="B272" s="10"/>
      <c r="C272" s="10"/>
      <c r="D272" s="9"/>
    </row>
    <row r="273" spans="1:4">
      <c r="A273" s="11" t="s">
        <v>443</v>
      </c>
      <c r="B273" s="10"/>
      <c r="C273" s="10"/>
      <c r="D273" s="9"/>
    </row>
    <row r="274" spans="1:4">
      <c r="A274" s="11" t="s">
        <v>444</v>
      </c>
      <c r="B274" s="10"/>
      <c r="C274" s="10"/>
      <c r="D274" s="9"/>
    </row>
    <row r="275" spans="1:4">
      <c r="A275" s="11" t="s">
        <v>445</v>
      </c>
      <c r="B275" s="10"/>
      <c r="C275" s="10"/>
      <c r="D275" s="9"/>
    </row>
    <row r="276" spans="1:4">
      <c r="A276" s="8" t="s">
        <v>446</v>
      </c>
      <c r="B276" s="10"/>
      <c r="C276" s="10"/>
      <c r="D276" s="9"/>
    </row>
    <row r="277" spans="1:4">
      <c r="A277" s="11" t="s">
        <v>447</v>
      </c>
      <c r="B277" s="10"/>
      <c r="C277" s="10"/>
      <c r="D277" s="9"/>
    </row>
    <row r="278" spans="1:4">
      <c r="A278" s="8" t="s">
        <v>448</v>
      </c>
      <c r="B278" s="10"/>
      <c r="C278" s="10"/>
      <c r="D278" s="9"/>
    </row>
    <row r="279" spans="1:4">
      <c r="A279" s="11" t="s">
        <v>449</v>
      </c>
      <c r="B279" s="10"/>
      <c r="C279" s="10"/>
      <c r="D279" s="9"/>
    </row>
    <row r="280" spans="1:4">
      <c r="A280" s="11" t="s">
        <v>450</v>
      </c>
      <c r="B280" s="10"/>
      <c r="C280" s="10"/>
      <c r="D280" s="9"/>
    </row>
    <row r="281" spans="1:4">
      <c r="A281" s="11" t="s">
        <v>451</v>
      </c>
      <c r="B281" s="10"/>
      <c r="C281" s="10"/>
      <c r="D281" s="9"/>
    </row>
    <row r="282" spans="1:4">
      <c r="A282" s="11" t="s">
        <v>277</v>
      </c>
      <c r="B282" s="10"/>
      <c r="C282" s="10"/>
      <c r="D282" s="9"/>
    </row>
    <row r="283" spans="1:4">
      <c r="A283" s="8" t="s">
        <v>452</v>
      </c>
      <c r="B283" s="10"/>
      <c r="C283" s="10"/>
      <c r="D283" s="9"/>
    </row>
    <row r="284" spans="1:4">
      <c r="A284" s="11" t="s">
        <v>286</v>
      </c>
      <c r="B284" s="10"/>
      <c r="C284" s="10"/>
      <c r="D284" s="9"/>
    </row>
    <row r="285" spans="1:4">
      <c r="A285" s="11" t="s">
        <v>287</v>
      </c>
      <c r="B285" s="10"/>
      <c r="C285" s="10"/>
      <c r="D285" s="9"/>
    </row>
    <row r="286" spans="1:4">
      <c r="A286" s="11" t="s">
        <v>288</v>
      </c>
      <c r="B286" s="10"/>
      <c r="C286" s="10"/>
      <c r="D286" s="9"/>
    </row>
    <row r="287" spans="1:4">
      <c r="A287" s="11" t="s">
        <v>296</v>
      </c>
      <c r="B287" s="10"/>
      <c r="C287" s="10"/>
      <c r="D287" s="9"/>
    </row>
    <row r="288" spans="1:4">
      <c r="A288" s="11" t="s">
        <v>453</v>
      </c>
      <c r="B288" s="10"/>
      <c r="C288" s="10"/>
      <c r="D288" s="9"/>
    </row>
    <row r="289" spans="1:4">
      <c r="A289" s="8" t="s">
        <v>454</v>
      </c>
      <c r="B289" s="10"/>
      <c r="C289" s="10"/>
      <c r="D289" s="9"/>
    </row>
    <row r="290" spans="1:4">
      <c r="A290" s="11" t="s">
        <v>455</v>
      </c>
      <c r="B290" s="10"/>
      <c r="C290" s="10"/>
      <c r="D290" s="9"/>
    </row>
    <row r="291" spans="1:4">
      <c r="A291" s="8" t="s">
        <v>456</v>
      </c>
      <c r="B291" s="10">
        <f>+C291+D291</f>
        <v>1248</v>
      </c>
      <c r="C291" s="10">
        <v>1248</v>
      </c>
      <c r="D291" s="9"/>
    </row>
    <row r="292" spans="1:4">
      <c r="A292" s="8" t="s">
        <v>457</v>
      </c>
      <c r="B292" s="10">
        <f>+C292+D292</f>
        <v>657</v>
      </c>
      <c r="C292" s="10">
        <v>657</v>
      </c>
      <c r="D292" s="9"/>
    </row>
    <row r="293" spans="1:4">
      <c r="A293" s="11" t="s">
        <v>458</v>
      </c>
      <c r="B293" s="10">
        <f>+C293+D293</f>
        <v>657</v>
      </c>
      <c r="C293" s="10">
        <v>657</v>
      </c>
      <c r="D293" s="9"/>
    </row>
    <row r="294" spans="1:4">
      <c r="A294" s="8" t="s">
        <v>459</v>
      </c>
      <c r="B294" s="10"/>
      <c r="C294" s="10"/>
      <c r="D294" s="9"/>
    </row>
    <row r="295" spans="1:4">
      <c r="A295" s="11" t="s">
        <v>460</v>
      </c>
      <c r="B295" s="10"/>
      <c r="C295" s="10"/>
      <c r="D295" s="9"/>
    </row>
    <row r="296" spans="1:4">
      <c r="A296" s="8" t="s">
        <v>461</v>
      </c>
      <c r="B296" s="10"/>
      <c r="C296" s="10"/>
      <c r="D296" s="9"/>
    </row>
    <row r="297" spans="1:4">
      <c r="A297" s="11" t="s">
        <v>462</v>
      </c>
      <c r="B297" s="10"/>
      <c r="C297" s="10"/>
      <c r="D297" s="9"/>
    </row>
    <row r="298" spans="1:4">
      <c r="A298" s="8" t="s">
        <v>463</v>
      </c>
      <c r="B298" s="10">
        <f>+C298+D298</f>
        <v>591</v>
      </c>
      <c r="C298" s="10">
        <v>591</v>
      </c>
      <c r="D298" s="9"/>
    </row>
    <row r="299" spans="1:4">
      <c r="A299" s="11" t="s">
        <v>464</v>
      </c>
      <c r="B299" s="10">
        <f>+C299+D299</f>
        <v>13</v>
      </c>
      <c r="C299" s="10">
        <v>13</v>
      </c>
      <c r="D299" s="9"/>
    </row>
    <row r="300" spans="1:4">
      <c r="A300" s="11" t="s">
        <v>465</v>
      </c>
      <c r="B300" s="10"/>
      <c r="C300" s="10"/>
      <c r="D300" s="9"/>
    </row>
    <row r="301" spans="1:4">
      <c r="A301" s="11" t="s">
        <v>466</v>
      </c>
      <c r="B301" s="10">
        <f>+C301+D301</f>
        <v>577</v>
      </c>
      <c r="C301" s="10">
        <v>577</v>
      </c>
      <c r="D301" s="9"/>
    </row>
    <row r="302" spans="1:4">
      <c r="A302" s="11" t="s">
        <v>467</v>
      </c>
      <c r="B302" s="10"/>
      <c r="C302" s="10"/>
      <c r="D302" s="9"/>
    </row>
    <row r="303" spans="1:4">
      <c r="A303" s="11" t="s">
        <v>468</v>
      </c>
      <c r="B303" s="10"/>
      <c r="C303" s="10"/>
      <c r="D303" s="9"/>
    </row>
    <row r="304" spans="1:4">
      <c r="A304" s="11" t="s">
        <v>469</v>
      </c>
      <c r="B304" s="10"/>
      <c r="C304" s="10"/>
      <c r="D304" s="9"/>
    </row>
    <row r="305" spans="1:4">
      <c r="A305" s="11" t="s">
        <v>470</v>
      </c>
      <c r="B305" s="10"/>
      <c r="C305" s="10"/>
      <c r="D305" s="9"/>
    </row>
    <row r="306" spans="1:4">
      <c r="A306" s="11" t="s">
        <v>471</v>
      </c>
      <c r="B306" s="10"/>
      <c r="C306" s="10"/>
      <c r="D306" s="9"/>
    </row>
    <row r="307" spans="1:4">
      <c r="A307" s="11" t="s">
        <v>472</v>
      </c>
      <c r="B307" s="10"/>
      <c r="C307" s="10"/>
      <c r="D307" s="9"/>
    </row>
    <row r="308" spans="1:4">
      <c r="A308" s="8" t="s">
        <v>473</v>
      </c>
      <c r="B308" s="10"/>
      <c r="C308" s="10"/>
      <c r="D308" s="9"/>
    </row>
    <row r="309" spans="1:4">
      <c r="A309" s="11" t="s">
        <v>474</v>
      </c>
      <c r="B309" s="10"/>
      <c r="C309" s="10"/>
      <c r="D309" s="9"/>
    </row>
    <row r="310" spans="1:4">
      <c r="A310" s="8" t="s">
        <v>475</v>
      </c>
      <c r="B310" s="10">
        <f>+C310+D310</f>
        <v>49513</v>
      </c>
      <c r="C310" s="10">
        <v>45642</v>
      </c>
      <c r="D310" s="9">
        <v>3871</v>
      </c>
    </row>
    <row r="311" spans="1:4">
      <c r="A311" s="8" t="s">
        <v>476</v>
      </c>
      <c r="B311" s="10">
        <f>+C311+D311</f>
        <v>499</v>
      </c>
      <c r="C311" s="10">
        <v>499</v>
      </c>
      <c r="D311" s="9"/>
    </row>
    <row r="312" spans="1:4">
      <c r="A312" s="11" t="s">
        <v>477</v>
      </c>
      <c r="B312" s="10"/>
      <c r="C312" s="10"/>
      <c r="D312" s="9"/>
    </row>
    <row r="313" spans="1:4">
      <c r="A313" s="11" t="s">
        <v>478</v>
      </c>
      <c r="B313" s="10">
        <f>+C313+D313</f>
        <v>499</v>
      </c>
      <c r="C313" s="10">
        <v>499</v>
      </c>
      <c r="D313" s="9"/>
    </row>
    <row r="314" spans="1:4">
      <c r="A314" s="8" t="s">
        <v>479</v>
      </c>
      <c r="B314" s="10">
        <f>+C314+D314</f>
        <v>41292</v>
      </c>
      <c r="C314" s="10">
        <v>38591</v>
      </c>
      <c r="D314" s="9">
        <v>2701</v>
      </c>
    </row>
    <row r="315" spans="1:4">
      <c r="A315" s="11" t="s">
        <v>286</v>
      </c>
      <c r="B315" s="10">
        <f>+C315+D315</f>
        <v>25896</v>
      </c>
      <c r="C315" s="10">
        <v>25896</v>
      </c>
      <c r="D315" s="9"/>
    </row>
    <row r="316" spans="1:4">
      <c r="A316" s="11" t="s">
        <v>287</v>
      </c>
      <c r="B316" s="10">
        <f>+C316+D316</f>
        <v>12540</v>
      </c>
      <c r="C316" s="10">
        <v>12452</v>
      </c>
      <c r="D316" s="9">
        <v>88</v>
      </c>
    </row>
    <row r="317" spans="1:4">
      <c r="A317" s="11" t="s">
        <v>288</v>
      </c>
      <c r="B317" s="10">
        <f>+C317+D317</f>
        <v>60</v>
      </c>
      <c r="C317" s="10">
        <v>60</v>
      </c>
      <c r="D317" s="9"/>
    </row>
    <row r="318" spans="1:4">
      <c r="A318" s="11" t="s">
        <v>329</v>
      </c>
      <c r="B318" s="10"/>
      <c r="C318" s="10"/>
      <c r="D318" s="9"/>
    </row>
    <row r="319" spans="1:4">
      <c r="A319" s="11" t="s">
        <v>480</v>
      </c>
      <c r="B319" s="10">
        <f>+C319+D319</f>
        <v>2720</v>
      </c>
      <c r="C319" s="10">
        <v>107</v>
      </c>
      <c r="D319" s="9">
        <v>2613</v>
      </c>
    </row>
    <row r="320" spans="1:4">
      <c r="A320" s="11" t="s">
        <v>481</v>
      </c>
      <c r="B320" s="10">
        <f>+C320+D320</f>
        <v>53</v>
      </c>
      <c r="C320" s="10">
        <v>53</v>
      </c>
      <c r="D320" s="9"/>
    </row>
    <row r="321" spans="1:4">
      <c r="A321" s="11" t="s">
        <v>482</v>
      </c>
      <c r="B321" s="10"/>
      <c r="C321" s="10"/>
      <c r="D321" s="9"/>
    </row>
    <row r="322" spans="1:4">
      <c r="A322" s="11" t="s">
        <v>483</v>
      </c>
      <c r="B322" s="10"/>
      <c r="C322" s="10"/>
      <c r="D322" s="9"/>
    </row>
    <row r="323" spans="1:4">
      <c r="A323" s="11" t="s">
        <v>296</v>
      </c>
      <c r="B323" s="10"/>
      <c r="C323" s="10"/>
      <c r="D323" s="9"/>
    </row>
    <row r="324" spans="1:4">
      <c r="A324" s="11" t="s">
        <v>484</v>
      </c>
      <c r="B324" s="10">
        <f>+C324+D324</f>
        <v>24</v>
      </c>
      <c r="C324" s="10">
        <v>24</v>
      </c>
      <c r="D324" s="9"/>
    </row>
    <row r="325" spans="1:4">
      <c r="A325" s="8" t="s">
        <v>485</v>
      </c>
      <c r="B325" s="10">
        <f>+C325+D325</f>
        <v>820</v>
      </c>
      <c r="C325" s="10">
        <v>820</v>
      </c>
      <c r="D325" s="9"/>
    </row>
    <row r="326" spans="1:4">
      <c r="A326" s="11" t="s">
        <v>286</v>
      </c>
      <c r="B326" s="10"/>
      <c r="C326" s="10"/>
      <c r="D326" s="9"/>
    </row>
    <row r="327" spans="1:4">
      <c r="A327" s="11" t="s">
        <v>287</v>
      </c>
      <c r="B327" s="10">
        <f>+C327+D327</f>
        <v>724</v>
      </c>
      <c r="C327" s="10">
        <v>724</v>
      </c>
      <c r="D327" s="9"/>
    </row>
    <row r="328" spans="1:4">
      <c r="A328" s="11" t="s">
        <v>288</v>
      </c>
      <c r="B328" s="10"/>
      <c r="C328" s="10"/>
      <c r="D328" s="9"/>
    </row>
    <row r="329" spans="1:4">
      <c r="A329" s="11" t="s">
        <v>486</v>
      </c>
      <c r="B329" s="10">
        <f t="shared" ref="B329:B334" si="2">+C329+D329</f>
        <v>44</v>
      </c>
      <c r="C329" s="10">
        <v>44</v>
      </c>
      <c r="D329" s="9"/>
    </row>
    <row r="330" spans="1:4">
      <c r="A330" s="11" t="s">
        <v>296</v>
      </c>
      <c r="B330" s="10">
        <f t="shared" si="2"/>
        <v>22</v>
      </c>
      <c r="C330" s="10">
        <v>22</v>
      </c>
      <c r="D330" s="9"/>
    </row>
    <row r="331" spans="1:4">
      <c r="A331" s="11" t="s">
        <v>487</v>
      </c>
      <c r="B331" s="10">
        <f t="shared" si="2"/>
        <v>31</v>
      </c>
      <c r="C331" s="10">
        <v>31</v>
      </c>
      <c r="D331" s="9"/>
    </row>
    <row r="332" spans="1:4">
      <c r="A332" s="8" t="s">
        <v>488</v>
      </c>
      <c r="B332" s="10">
        <f t="shared" si="2"/>
        <v>261</v>
      </c>
      <c r="C332" s="10">
        <v>261</v>
      </c>
      <c r="D332" s="9"/>
    </row>
    <row r="333" spans="1:4">
      <c r="A333" s="11" t="s">
        <v>286</v>
      </c>
      <c r="B333" s="10">
        <f t="shared" si="2"/>
        <v>249</v>
      </c>
      <c r="C333" s="10">
        <v>249</v>
      </c>
      <c r="D333" s="9"/>
    </row>
    <row r="334" spans="1:4">
      <c r="A334" s="11" t="s">
        <v>287</v>
      </c>
      <c r="B334" s="10">
        <f t="shared" si="2"/>
        <v>11</v>
      </c>
      <c r="C334" s="10">
        <v>11</v>
      </c>
      <c r="D334" s="9"/>
    </row>
    <row r="335" spans="1:4">
      <c r="A335" s="11" t="s">
        <v>288</v>
      </c>
      <c r="B335" s="10"/>
      <c r="C335" s="10"/>
      <c r="D335" s="9"/>
    </row>
    <row r="336" spans="1:4">
      <c r="A336" s="11" t="s">
        <v>489</v>
      </c>
      <c r="B336" s="10"/>
      <c r="C336" s="10"/>
      <c r="D336" s="9"/>
    </row>
    <row r="337" spans="1:4">
      <c r="A337" s="11" t="s">
        <v>490</v>
      </c>
      <c r="B337" s="10"/>
      <c r="C337" s="10"/>
      <c r="D337" s="9"/>
    </row>
    <row r="338" spans="1:4">
      <c r="A338" s="11" t="s">
        <v>296</v>
      </c>
      <c r="B338" s="10"/>
      <c r="C338" s="10"/>
      <c r="D338" s="9"/>
    </row>
    <row r="339" spans="1:4">
      <c r="A339" s="11" t="s">
        <v>491</v>
      </c>
      <c r="B339" s="10"/>
      <c r="C339" s="10"/>
      <c r="D339" s="9"/>
    </row>
    <row r="340" spans="1:4">
      <c r="A340" s="8" t="s">
        <v>492</v>
      </c>
      <c r="B340" s="10">
        <f>+C340+D340</f>
        <v>408</v>
      </c>
      <c r="C340" s="10">
        <v>408</v>
      </c>
      <c r="D340" s="9"/>
    </row>
    <row r="341" spans="1:4">
      <c r="A341" s="11" t="s">
        <v>286</v>
      </c>
      <c r="B341" s="10">
        <f>+C341+D341</f>
        <v>397</v>
      </c>
      <c r="C341" s="10">
        <v>397</v>
      </c>
      <c r="D341" s="9"/>
    </row>
    <row r="342" spans="1:4">
      <c r="A342" s="11" t="s">
        <v>287</v>
      </c>
      <c r="B342" s="10">
        <f>+C342+D342</f>
        <v>11</v>
      </c>
      <c r="C342" s="10">
        <v>11</v>
      </c>
      <c r="D342" s="9"/>
    </row>
    <row r="343" spans="1:4">
      <c r="A343" s="11" t="s">
        <v>288</v>
      </c>
      <c r="B343" s="10"/>
      <c r="C343" s="10"/>
      <c r="D343" s="9"/>
    </row>
    <row r="344" spans="1:4">
      <c r="A344" s="11" t="s">
        <v>493</v>
      </c>
      <c r="B344" s="10"/>
      <c r="C344" s="10"/>
      <c r="D344" s="9"/>
    </row>
    <row r="345" spans="1:4">
      <c r="A345" s="11" t="s">
        <v>494</v>
      </c>
      <c r="B345" s="10"/>
      <c r="C345" s="10"/>
      <c r="D345" s="9"/>
    </row>
    <row r="346" spans="1:4">
      <c r="A346" s="11" t="s">
        <v>495</v>
      </c>
      <c r="B346" s="10"/>
      <c r="C346" s="10"/>
      <c r="D346" s="9"/>
    </row>
    <row r="347" spans="1:4">
      <c r="A347" s="11" t="s">
        <v>296</v>
      </c>
      <c r="B347" s="10"/>
      <c r="C347" s="10"/>
      <c r="D347" s="9"/>
    </row>
    <row r="348" spans="1:4">
      <c r="A348" s="11" t="s">
        <v>496</v>
      </c>
      <c r="B348" s="10"/>
      <c r="C348" s="10"/>
      <c r="D348" s="9"/>
    </row>
    <row r="349" spans="1:4">
      <c r="A349" s="8" t="s">
        <v>497</v>
      </c>
      <c r="B349" s="10">
        <f>+C349+D349</f>
        <v>1496</v>
      </c>
      <c r="C349" s="10">
        <v>1455</v>
      </c>
      <c r="D349" s="9">
        <v>41</v>
      </c>
    </row>
    <row r="350" spans="1:4">
      <c r="A350" s="11" t="s">
        <v>286</v>
      </c>
      <c r="B350" s="10">
        <f>+C350+D350</f>
        <v>843</v>
      </c>
      <c r="C350" s="10">
        <v>843</v>
      </c>
      <c r="D350" s="9"/>
    </row>
    <row r="351" spans="1:4">
      <c r="A351" s="11" t="s">
        <v>287</v>
      </c>
      <c r="B351" s="10">
        <f>+C351+D351</f>
        <v>383</v>
      </c>
      <c r="C351" s="10">
        <v>342</v>
      </c>
      <c r="D351" s="9">
        <v>41</v>
      </c>
    </row>
    <row r="352" spans="1:4">
      <c r="A352" s="11" t="s">
        <v>288</v>
      </c>
      <c r="B352" s="10"/>
      <c r="C352" s="10"/>
      <c r="D352" s="9"/>
    </row>
    <row r="353" spans="1:4">
      <c r="A353" s="11" t="s">
        <v>498</v>
      </c>
      <c r="B353" s="10"/>
      <c r="C353" s="10"/>
      <c r="D353" s="9"/>
    </row>
    <row r="354" spans="1:4">
      <c r="A354" s="11" t="s">
        <v>499</v>
      </c>
      <c r="B354" s="10">
        <f>+C354+D354</f>
        <v>46</v>
      </c>
      <c r="C354" s="10">
        <v>46</v>
      </c>
      <c r="D354" s="9"/>
    </row>
    <row r="355" spans="1:4">
      <c r="A355" s="11" t="s">
        <v>500</v>
      </c>
      <c r="B355" s="10"/>
      <c r="C355" s="10"/>
      <c r="D355" s="9"/>
    </row>
    <row r="356" spans="1:4">
      <c r="A356" s="11" t="s">
        <v>501</v>
      </c>
      <c r="B356" s="10">
        <f>+C356+D356</f>
        <v>33</v>
      </c>
      <c r="C356" s="10">
        <v>33</v>
      </c>
      <c r="D356" s="9"/>
    </row>
    <row r="357" spans="1:4">
      <c r="A357" s="11" t="s">
        <v>502</v>
      </c>
      <c r="B357" s="10"/>
      <c r="C357" s="10"/>
      <c r="D357" s="9"/>
    </row>
    <row r="358" spans="1:4">
      <c r="A358" s="11" t="s">
        <v>503</v>
      </c>
      <c r="B358" s="10"/>
      <c r="C358" s="10"/>
      <c r="D358" s="9"/>
    </row>
    <row r="359" spans="1:4">
      <c r="A359" s="11" t="s">
        <v>504</v>
      </c>
      <c r="B359" s="10">
        <f>+C359+D359</f>
        <v>9</v>
      </c>
      <c r="C359" s="10">
        <v>9</v>
      </c>
      <c r="D359" s="9"/>
    </row>
    <row r="360" spans="1:4">
      <c r="A360" s="11" t="s">
        <v>505</v>
      </c>
      <c r="B360" s="10">
        <f>+C360+D360</f>
        <v>2</v>
      </c>
      <c r="C360" s="10">
        <v>2</v>
      </c>
      <c r="D360" s="9"/>
    </row>
    <row r="361" spans="1:4">
      <c r="A361" s="11" t="s">
        <v>506</v>
      </c>
      <c r="B361" s="10">
        <f>+C361+D361</f>
        <v>180</v>
      </c>
      <c r="C361" s="10">
        <v>180</v>
      </c>
      <c r="D361" s="9"/>
    </row>
    <row r="362" spans="1:4">
      <c r="A362" s="11" t="s">
        <v>329</v>
      </c>
      <c r="B362" s="10"/>
      <c r="C362" s="10"/>
      <c r="D362" s="9"/>
    </row>
    <row r="363" spans="1:4">
      <c r="A363" s="11" t="s">
        <v>296</v>
      </c>
      <c r="B363" s="10"/>
      <c r="C363" s="10"/>
      <c r="D363" s="9"/>
    </row>
    <row r="364" spans="1:4">
      <c r="A364" s="11" t="s">
        <v>507</v>
      </c>
      <c r="B364" s="10"/>
      <c r="C364" s="10"/>
      <c r="D364" s="9"/>
    </row>
    <row r="365" spans="1:4">
      <c r="A365" s="8" t="s">
        <v>508</v>
      </c>
      <c r="B365" s="10"/>
      <c r="C365" s="10"/>
      <c r="D365" s="9"/>
    </row>
    <row r="366" spans="1:4">
      <c r="A366" s="11" t="s">
        <v>286</v>
      </c>
      <c r="B366" s="10"/>
      <c r="C366" s="10"/>
      <c r="D366" s="9"/>
    </row>
    <row r="367" spans="1:4">
      <c r="A367" s="11" t="s">
        <v>287</v>
      </c>
      <c r="B367" s="10"/>
      <c r="C367" s="10"/>
      <c r="D367" s="9"/>
    </row>
    <row r="368" spans="1:4">
      <c r="A368" s="11" t="s">
        <v>288</v>
      </c>
      <c r="B368" s="10"/>
      <c r="C368" s="10"/>
      <c r="D368" s="9"/>
    </row>
    <row r="369" spans="1:4">
      <c r="A369" s="11" t="s">
        <v>509</v>
      </c>
      <c r="B369" s="10"/>
      <c r="C369" s="10"/>
      <c r="D369" s="9"/>
    </row>
    <row r="370" spans="1:4">
      <c r="A370" s="11" t="s">
        <v>510</v>
      </c>
      <c r="B370" s="10"/>
      <c r="C370" s="10"/>
      <c r="D370" s="9"/>
    </row>
    <row r="371" spans="1:4">
      <c r="A371" s="11" t="s">
        <v>511</v>
      </c>
      <c r="B371" s="10"/>
      <c r="C371" s="10"/>
      <c r="D371" s="9"/>
    </row>
    <row r="372" spans="1:4">
      <c r="A372" s="11" t="s">
        <v>329</v>
      </c>
      <c r="B372" s="10"/>
      <c r="C372" s="10"/>
      <c r="D372" s="9"/>
    </row>
    <row r="373" spans="1:4">
      <c r="A373" s="11" t="s">
        <v>296</v>
      </c>
      <c r="B373" s="10"/>
      <c r="C373" s="10"/>
      <c r="D373" s="9"/>
    </row>
    <row r="374" spans="1:4">
      <c r="A374" s="11" t="s">
        <v>512</v>
      </c>
      <c r="B374" s="10"/>
      <c r="C374" s="10"/>
      <c r="D374" s="9"/>
    </row>
    <row r="375" spans="1:4">
      <c r="A375" s="8" t="s">
        <v>513</v>
      </c>
      <c r="B375" s="10">
        <f>+C375+D375</f>
        <v>4378</v>
      </c>
      <c r="C375" s="10">
        <v>3249</v>
      </c>
      <c r="D375" s="9">
        <v>1129</v>
      </c>
    </row>
    <row r="376" spans="1:4">
      <c r="A376" s="11" t="s">
        <v>286</v>
      </c>
      <c r="B376" s="10">
        <f>+C376+D376</f>
        <v>1058</v>
      </c>
      <c r="C376" s="10">
        <v>1058</v>
      </c>
      <c r="D376" s="9"/>
    </row>
    <row r="377" spans="1:4">
      <c r="A377" s="11" t="s">
        <v>287</v>
      </c>
      <c r="B377" s="10">
        <f>+C377+D377</f>
        <v>15</v>
      </c>
      <c r="C377" s="10">
        <v>15</v>
      </c>
      <c r="D377" s="9"/>
    </row>
    <row r="378" spans="1:4">
      <c r="A378" s="11" t="s">
        <v>288</v>
      </c>
      <c r="B378" s="10"/>
      <c r="C378" s="10"/>
      <c r="D378" s="9"/>
    </row>
    <row r="379" spans="1:4">
      <c r="A379" s="11" t="s">
        <v>514</v>
      </c>
      <c r="B379" s="10">
        <f>+C379+D379</f>
        <v>180</v>
      </c>
      <c r="C379" s="10">
        <v>180</v>
      </c>
      <c r="D379" s="9"/>
    </row>
    <row r="380" spans="1:4">
      <c r="A380" s="11" t="s">
        <v>515</v>
      </c>
      <c r="B380" s="10">
        <f>+C380+D380</f>
        <v>2701</v>
      </c>
      <c r="C380" s="10">
        <v>1657</v>
      </c>
      <c r="D380" s="9">
        <v>1044</v>
      </c>
    </row>
    <row r="381" spans="1:4">
      <c r="A381" s="11" t="s">
        <v>516</v>
      </c>
      <c r="B381" s="10">
        <f>+C381+D381</f>
        <v>141</v>
      </c>
      <c r="C381" s="10">
        <v>56</v>
      </c>
      <c r="D381" s="9">
        <v>85</v>
      </c>
    </row>
    <row r="382" spans="1:4">
      <c r="A382" s="11" t="s">
        <v>329</v>
      </c>
      <c r="B382" s="10"/>
      <c r="C382" s="10"/>
      <c r="D382" s="9"/>
    </row>
    <row r="383" spans="1:4">
      <c r="A383" s="11" t="s">
        <v>296</v>
      </c>
      <c r="B383" s="10"/>
      <c r="C383" s="10"/>
      <c r="D383" s="9"/>
    </row>
    <row r="384" spans="1:4">
      <c r="A384" s="11" t="s">
        <v>517</v>
      </c>
      <c r="B384" s="10">
        <f>+C384+D384</f>
        <v>283</v>
      </c>
      <c r="C384" s="10">
        <v>283</v>
      </c>
      <c r="D384" s="9"/>
    </row>
    <row r="385" spans="1:4">
      <c r="A385" s="8" t="s">
        <v>518</v>
      </c>
      <c r="B385" s="10">
        <f>+C385+D385</f>
        <v>266</v>
      </c>
      <c r="C385" s="10">
        <v>266</v>
      </c>
      <c r="D385" s="9"/>
    </row>
    <row r="386" spans="1:4">
      <c r="A386" s="11" t="s">
        <v>286</v>
      </c>
      <c r="B386" s="10">
        <f>+C386+D386</f>
        <v>16</v>
      </c>
      <c r="C386" s="10">
        <v>16</v>
      </c>
      <c r="D386" s="9"/>
    </row>
    <row r="387" spans="1:4">
      <c r="A387" s="11" t="s">
        <v>287</v>
      </c>
      <c r="B387" s="10">
        <f>+C387+D387</f>
        <v>250</v>
      </c>
      <c r="C387" s="10">
        <v>250</v>
      </c>
      <c r="D387" s="9"/>
    </row>
    <row r="388" spans="1:4">
      <c r="A388" s="11" t="s">
        <v>288</v>
      </c>
      <c r="B388" s="10"/>
      <c r="C388" s="10"/>
      <c r="D388" s="9"/>
    </row>
    <row r="389" spans="1:4">
      <c r="A389" s="11" t="s">
        <v>519</v>
      </c>
      <c r="B389" s="10"/>
      <c r="C389" s="10"/>
      <c r="D389" s="9"/>
    </row>
    <row r="390" spans="1:4">
      <c r="A390" s="11" t="s">
        <v>520</v>
      </c>
      <c r="B390" s="10"/>
      <c r="C390" s="10"/>
      <c r="D390" s="9"/>
    </row>
    <row r="391" spans="1:4">
      <c r="A391" s="11" t="s">
        <v>296</v>
      </c>
      <c r="B391" s="10"/>
      <c r="C391" s="10"/>
      <c r="D391" s="9"/>
    </row>
    <row r="392" spans="1:4">
      <c r="A392" s="11" t="s">
        <v>521</v>
      </c>
      <c r="B392" s="10"/>
      <c r="C392" s="10"/>
      <c r="D392" s="9"/>
    </row>
    <row r="393" spans="1:4">
      <c r="A393" s="8" t="s">
        <v>522</v>
      </c>
      <c r="B393" s="10"/>
      <c r="C393" s="10"/>
      <c r="D393" s="9"/>
    </row>
    <row r="394" spans="1:4">
      <c r="A394" s="11" t="s">
        <v>286</v>
      </c>
      <c r="B394" s="10"/>
      <c r="C394" s="10"/>
      <c r="D394" s="9"/>
    </row>
    <row r="395" spans="1:4">
      <c r="A395" s="11" t="s">
        <v>287</v>
      </c>
      <c r="B395" s="10"/>
      <c r="C395" s="10"/>
      <c r="D395" s="9"/>
    </row>
    <row r="396" spans="1:4">
      <c r="A396" s="11" t="s">
        <v>329</v>
      </c>
      <c r="B396" s="10"/>
      <c r="C396" s="10"/>
      <c r="D396" s="9"/>
    </row>
    <row r="397" spans="1:4">
      <c r="A397" s="11" t="s">
        <v>523</v>
      </c>
      <c r="B397" s="10"/>
      <c r="C397" s="10"/>
      <c r="D397" s="9"/>
    </row>
    <row r="398" spans="1:4">
      <c r="A398" s="11" t="s">
        <v>524</v>
      </c>
      <c r="B398" s="10"/>
      <c r="C398" s="10"/>
      <c r="D398" s="9"/>
    </row>
    <row r="399" spans="1:4">
      <c r="A399" s="8" t="s">
        <v>525</v>
      </c>
      <c r="B399" s="10">
        <f t="shared" ref="B399:B404" si="3">+C399+D399</f>
        <v>92</v>
      </c>
      <c r="C399" s="10">
        <v>92</v>
      </c>
      <c r="D399" s="9"/>
    </row>
    <row r="400" spans="1:4">
      <c r="A400" s="11" t="s">
        <v>526</v>
      </c>
      <c r="B400" s="10">
        <f t="shared" si="3"/>
        <v>92</v>
      </c>
      <c r="C400" s="10">
        <v>92</v>
      </c>
      <c r="D400" s="9"/>
    </row>
    <row r="401" spans="1:4">
      <c r="A401" s="8" t="s">
        <v>527</v>
      </c>
      <c r="B401" s="10">
        <f t="shared" si="3"/>
        <v>36235</v>
      </c>
      <c r="C401" s="10">
        <v>29185</v>
      </c>
      <c r="D401" s="9">
        <v>7050</v>
      </c>
    </row>
    <row r="402" spans="1:4">
      <c r="A402" s="8" t="s">
        <v>528</v>
      </c>
      <c r="B402" s="10">
        <f t="shared" si="3"/>
        <v>2350</v>
      </c>
      <c r="C402" s="10">
        <v>2350</v>
      </c>
      <c r="D402" s="9"/>
    </row>
    <row r="403" spans="1:4">
      <c r="A403" s="11" t="s">
        <v>286</v>
      </c>
      <c r="B403" s="10">
        <f t="shared" si="3"/>
        <v>904</v>
      </c>
      <c r="C403" s="10">
        <v>904</v>
      </c>
      <c r="D403" s="9"/>
    </row>
    <row r="404" spans="1:4">
      <c r="A404" s="11" t="s">
        <v>287</v>
      </c>
      <c r="B404" s="10">
        <f t="shared" si="3"/>
        <v>203</v>
      </c>
      <c r="C404" s="10">
        <v>203</v>
      </c>
      <c r="D404" s="9"/>
    </row>
    <row r="405" spans="1:4">
      <c r="A405" s="11" t="s">
        <v>288</v>
      </c>
      <c r="B405" s="10"/>
      <c r="C405" s="10"/>
      <c r="D405" s="9"/>
    </row>
    <row r="406" spans="1:4">
      <c r="A406" s="11" t="s">
        <v>529</v>
      </c>
      <c r="B406" s="10">
        <f>+C406+D406</f>
        <v>1243</v>
      </c>
      <c r="C406" s="10">
        <v>1243</v>
      </c>
      <c r="D406" s="9"/>
    </row>
    <row r="407" spans="1:4">
      <c r="A407" s="8" t="s">
        <v>530</v>
      </c>
      <c r="B407" s="10">
        <f>+C407+D407</f>
        <v>10936</v>
      </c>
      <c r="C407" s="10">
        <v>9032</v>
      </c>
      <c r="D407" s="9">
        <v>1904</v>
      </c>
    </row>
    <row r="408" spans="1:4">
      <c r="A408" s="11" t="s">
        <v>531</v>
      </c>
      <c r="B408" s="10">
        <f>+C408+D408</f>
        <v>618</v>
      </c>
      <c r="C408" s="10">
        <v>617</v>
      </c>
      <c r="D408" s="9">
        <v>1</v>
      </c>
    </row>
    <row r="409" spans="1:4">
      <c r="A409" s="11" t="s">
        <v>532</v>
      </c>
      <c r="B409" s="10"/>
      <c r="C409" s="10"/>
      <c r="D409" s="9"/>
    </row>
    <row r="410" spans="1:4">
      <c r="A410" s="11" t="s">
        <v>533</v>
      </c>
      <c r="B410" s="10">
        <f>+C410+D410</f>
        <v>561</v>
      </c>
      <c r="C410" s="10">
        <v>200</v>
      </c>
      <c r="D410" s="9">
        <v>361</v>
      </c>
    </row>
    <row r="411" spans="1:4">
      <c r="A411" s="11" t="s">
        <v>534</v>
      </c>
      <c r="B411" s="10">
        <f>+C411+D411</f>
        <v>4015</v>
      </c>
      <c r="C411" s="10">
        <v>3932</v>
      </c>
      <c r="D411" s="9">
        <v>83</v>
      </c>
    </row>
    <row r="412" spans="1:4">
      <c r="A412" s="11" t="s">
        <v>535</v>
      </c>
      <c r="B412" s="10">
        <f>+C412+D412</f>
        <v>5052</v>
      </c>
      <c r="C412" s="10">
        <v>3593</v>
      </c>
      <c r="D412" s="9">
        <v>1459</v>
      </c>
    </row>
    <row r="413" spans="1:4">
      <c r="A413" s="11" t="s">
        <v>536</v>
      </c>
      <c r="B413" s="10"/>
      <c r="C413" s="10"/>
      <c r="D413" s="9"/>
    </row>
    <row r="414" spans="1:4">
      <c r="A414" s="11" t="s">
        <v>537</v>
      </c>
      <c r="B414" s="10"/>
      <c r="C414" s="10"/>
      <c r="D414" s="9"/>
    </row>
    <row r="415" spans="1:4">
      <c r="A415" s="11" t="s">
        <v>538</v>
      </c>
      <c r="B415" s="10">
        <f>+C415+D415</f>
        <v>690</v>
      </c>
      <c r="C415" s="10">
        <v>690</v>
      </c>
      <c r="D415" s="9"/>
    </row>
    <row r="416" spans="1:4">
      <c r="A416" s="8" t="s">
        <v>539</v>
      </c>
      <c r="B416" s="10">
        <f>+C416+D416</f>
        <v>17369</v>
      </c>
      <c r="C416" s="10">
        <v>12353</v>
      </c>
      <c r="D416" s="9">
        <v>5016</v>
      </c>
    </row>
    <row r="417" spans="1:4">
      <c r="A417" s="11" t="s">
        <v>540</v>
      </c>
      <c r="B417" s="10"/>
      <c r="C417" s="10"/>
      <c r="D417" s="9"/>
    </row>
    <row r="418" spans="1:4">
      <c r="A418" s="11" t="s">
        <v>541</v>
      </c>
      <c r="B418" s="10">
        <f>+C418+D418</f>
        <v>4454</v>
      </c>
      <c r="C418" s="10">
        <v>4152</v>
      </c>
      <c r="D418" s="9">
        <v>302</v>
      </c>
    </row>
    <row r="419" spans="1:4">
      <c r="A419" s="11" t="s">
        <v>542</v>
      </c>
      <c r="B419" s="10">
        <f>+C419+D419</f>
        <v>2313</v>
      </c>
      <c r="C419" s="10">
        <v>1783</v>
      </c>
      <c r="D419" s="9">
        <v>530</v>
      </c>
    </row>
    <row r="420" spans="1:4">
      <c r="A420" s="11" t="s">
        <v>543</v>
      </c>
      <c r="B420" s="10">
        <f>+C420+D420</f>
        <v>10532</v>
      </c>
      <c r="C420" s="10">
        <v>6348</v>
      </c>
      <c r="D420" s="9">
        <v>4184</v>
      </c>
    </row>
    <row r="421" spans="1:4">
      <c r="A421" s="11" t="s">
        <v>544</v>
      </c>
      <c r="B421" s="10">
        <f>+C421+D421</f>
        <v>70</v>
      </c>
      <c r="C421" s="10">
        <v>70</v>
      </c>
      <c r="D421" s="9"/>
    </row>
    <row r="422" spans="1:4">
      <c r="A422" s="8" t="s">
        <v>545</v>
      </c>
      <c r="B422" s="10">
        <f>+C422+D422</f>
        <v>91</v>
      </c>
      <c r="C422" s="10">
        <v>89</v>
      </c>
      <c r="D422" s="9">
        <v>2</v>
      </c>
    </row>
    <row r="423" spans="1:4">
      <c r="A423" s="11" t="s">
        <v>546</v>
      </c>
      <c r="B423" s="10"/>
      <c r="C423" s="10"/>
      <c r="D423" s="9"/>
    </row>
    <row r="424" spans="1:4">
      <c r="A424" s="11" t="s">
        <v>547</v>
      </c>
      <c r="B424" s="10"/>
      <c r="C424" s="10"/>
      <c r="D424" s="9"/>
    </row>
    <row r="425" spans="1:4">
      <c r="A425" s="11" t="s">
        <v>548</v>
      </c>
      <c r="B425" s="10"/>
      <c r="C425" s="10"/>
      <c r="D425" s="9"/>
    </row>
    <row r="426" spans="1:4">
      <c r="A426" s="11" t="s">
        <v>549</v>
      </c>
      <c r="B426" s="10">
        <f>+C426+D426</f>
        <v>91</v>
      </c>
      <c r="C426" s="10">
        <v>89</v>
      </c>
      <c r="D426" s="9">
        <v>2</v>
      </c>
    </row>
    <row r="427" spans="1:4">
      <c r="A427" s="11" t="s">
        <v>550</v>
      </c>
      <c r="B427" s="10"/>
      <c r="C427" s="10"/>
      <c r="D427" s="9"/>
    </row>
    <row r="428" spans="1:4">
      <c r="A428" s="8" t="s">
        <v>551</v>
      </c>
      <c r="B428" s="10">
        <f>+C428+D428</f>
        <v>1076</v>
      </c>
      <c r="C428" s="10">
        <v>1076</v>
      </c>
      <c r="D428" s="9"/>
    </row>
    <row r="429" spans="1:4">
      <c r="A429" s="11" t="s">
        <v>552</v>
      </c>
      <c r="B429" s="10">
        <f>+C429+D429</f>
        <v>1006</v>
      </c>
      <c r="C429" s="10">
        <v>1006</v>
      </c>
      <c r="D429" s="9"/>
    </row>
    <row r="430" spans="1:4">
      <c r="A430" s="11" t="s">
        <v>553</v>
      </c>
      <c r="B430" s="10"/>
      <c r="C430" s="10"/>
      <c r="D430" s="9"/>
    </row>
    <row r="431" spans="1:4">
      <c r="A431" s="11" t="s">
        <v>554</v>
      </c>
      <c r="B431" s="10">
        <f>+C431+D431</f>
        <v>70</v>
      </c>
      <c r="C431" s="10">
        <v>70</v>
      </c>
      <c r="D431" s="9"/>
    </row>
    <row r="432" spans="1:4">
      <c r="A432" s="8" t="s">
        <v>555</v>
      </c>
      <c r="B432" s="10"/>
      <c r="C432" s="10"/>
      <c r="D432" s="9"/>
    </row>
    <row r="433" spans="1:4">
      <c r="A433" s="11" t="s">
        <v>556</v>
      </c>
      <c r="B433" s="10"/>
      <c r="C433" s="10"/>
      <c r="D433" s="9"/>
    </row>
    <row r="434" spans="1:4">
      <c r="A434" s="11" t="s">
        <v>557</v>
      </c>
      <c r="B434" s="10"/>
      <c r="C434" s="10"/>
      <c r="D434" s="9"/>
    </row>
    <row r="435" spans="1:4">
      <c r="A435" s="11" t="s">
        <v>558</v>
      </c>
      <c r="B435" s="10"/>
      <c r="C435" s="10"/>
      <c r="D435" s="9"/>
    </row>
    <row r="436" spans="1:4">
      <c r="A436" s="8" t="s">
        <v>559</v>
      </c>
      <c r="B436" s="10">
        <f>+C436+D436</f>
        <v>1021</v>
      </c>
      <c r="C436" s="10">
        <v>893</v>
      </c>
      <c r="D436" s="9">
        <v>128</v>
      </c>
    </row>
    <row r="437" spans="1:4">
      <c r="A437" s="11" t="s">
        <v>560</v>
      </c>
      <c r="B437" s="10">
        <f>+C437+D437</f>
        <v>1021</v>
      </c>
      <c r="C437" s="10">
        <v>893</v>
      </c>
      <c r="D437" s="9">
        <v>128</v>
      </c>
    </row>
    <row r="438" spans="1:4">
      <c r="A438" s="11" t="s">
        <v>561</v>
      </c>
      <c r="B438" s="10"/>
      <c r="C438" s="10"/>
      <c r="D438" s="9"/>
    </row>
    <row r="439" spans="1:4">
      <c r="A439" s="11" t="s">
        <v>562</v>
      </c>
      <c r="B439" s="10"/>
      <c r="C439" s="10"/>
      <c r="D439" s="9"/>
    </row>
    <row r="440" spans="1:4">
      <c r="A440" s="8" t="s">
        <v>563</v>
      </c>
      <c r="B440" s="10">
        <f>+C440+D440</f>
        <v>1791</v>
      </c>
      <c r="C440" s="10">
        <v>1791</v>
      </c>
      <c r="D440" s="9"/>
    </row>
    <row r="441" spans="1:4">
      <c r="A441" s="11" t="s">
        <v>564</v>
      </c>
      <c r="B441" s="10"/>
      <c r="C441" s="10"/>
      <c r="D441" s="9"/>
    </row>
    <row r="442" spans="1:4">
      <c r="A442" s="11" t="s">
        <v>565</v>
      </c>
      <c r="B442" s="10">
        <f>+C442+D442</f>
        <v>1791</v>
      </c>
      <c r="C442" s="10">
        <v>1791</v>
      </c>
      <c r="D442" s="9"/>
    </row>
    <row r="443" spans="1:4">
      <c r="A443" s="11" t="s">
        <v>566</v>
      </c>
      <c r="B443" s="10"/>
      <c r="C443" s="10"/>
      <c r="D443" s="9"/>
    </row>
    <row r="444" spans="1:4">
      <c r="A444" s="11" t="s">
        <v>567</v>
      </c>
      <c r="B444" s="10"/>
      <c r="C444" s="10"/>
      <c r="D444" s="9"/>
    </row>
    <row r="445" spans="1:4">
      <c r="A445" s="11" t="s">
        <v>568</v>
      </c>
      <c r="B445" s="10"/>
      <c r="C445" s="10"/>
      <c r="D445" s="9"/>
    </row>
    <row r="446" spans="1:4">
      <c r="A446" s="8" t="s">
        <v>569</v>
      </c>
      <c r="B446" s="10"/>
      <c r="C446" s="10"/>
      <c r="D446" s="9"/>
    </row>
    <row r="447" spans="1:4">
      <c r="A447" s="11" t="s">
        <v>570</v>
      </c>
      <c r="B447" s="10"/>
      <c r="C447" s="10"/>
      <c r="D447" s="9"/>
    </row>
    <row r="448" spans="1:4">
      <c r="A448" s="11" t="s">
        <v>571</v>
      </c>
      <c r="B448" s="10"/>
      <c r="C448" s="10"/>
      <c r="D448" s="9"/>
    </row>
    <row r="449" spans="1:4">
      <c r="A449" s="11" t="s">
        <v>572</v>
      </c>
      <c r="B449" s="10"/>
      <c r="C449" s="10"/>
      <c r="D449" s="9"/>
    </row>
    <row r="450" spans="1:4">
      <c r="A450" s="11" t="s">
        <v>573</v>
      </c>
      <c r="B450" s="10"/>
      <c r="C450" s="10"/>
      <c r="D450" s="9"/>
    </row>
    <row r="451" spans="1:4">
      <c r="A451" s="11" t="s">
        <v>574</v>
      </c>
      <c r="B451" s="10"/>
      <c r="C451" s="10"/>
      <c r="D451" s="9"/>
    </row>
    <row r="452" spans="1:4">
      <c r="A452" s="11" t="s">
        <v>575</v>
      </c>
      <c r="B452" s="10"/>
      <c r="C452" s="10"/>
      <c r="D452" s="9"/>
    </row>
    <row r="453" spans="1:4">
      <c r="A453" s="8" t="s">
        <v>576</v>
      </c>
      <c r="B453" s="10">
        <f>+C453+D453</f>
        <v>1601</v>
      </c>
      <c r="C453" s="10">
        <v>1601</v>
      </c>
      <c r="D453" s="9"/>
    </row>
    <row r="454" spans="1:4">
      <c r="A454" s="11" t="s">
        <v>577</v>
      </c>
      <c r="B454" s="10">
        <f>+C454+D454</f>
        <v>1601</v>
      </c>
      <c r="C454" s="10">
        <v>1601</v>
      </c>
      <c r="D454" s="9"/>
    </row>
    <row r="455" spans="1:4">
      <c r="A455" s="8" t="s">
        <v>578</v>
      </c>
      <c r="B455" s="10">
        <f t="shared" ref="B455:B515" si="4">+C455+D455</f>
        <v>4712</v>
      </c>
      <c r="C455" s="10">
        <v>4425</v>
      </c>
      <c r="D455" s="9">
        <v>287</v>
      </c>
    </row>
    <row r="456" spans="1:4">
      <c r="A456" s="8" t="s">
        <v>579</v>
      </c>
      <c r="B456" s="10">
        <f t="shared" si="4"/>
        <v>745</v>
      </c>
      <c r="C456" s="10">
        <v>745</v>
      </c>
      <c r="D456" s="9"/>
    </row>
    <row r="457" spans="1:4">
      <c r="A457" s="11" t="s">
        <v>286</v>
      </c>
      <c r="B457" s="10">
        <f t="shared" si="4"/>
        <v>423</v>
      </c>
      <c r="C457" s="10">
        <v>423</v>
      </c>
      <c r="D457" s="9"/>
    </row>
    <row r="458" spans="1:4">
      <c r="A458" s="11" t="s">
        <v>287</v>
      </c>
      <c r="B458" s="10">
        <f t="shared" si="4"/>
        <v>78</v>
      </c>
      <c r="C458" s="10">
        <v>78</v>
      </c>
      <c r="D458" s="9"/>
    </row>
    <row r="459" spans="1:4">
      <c r="A459" s="11" t="s">
        <v>288</v>
      </c>
      <c r="B459" s="10">
        <f t="shared" si="4"/>
        <v>210</v>
      </c>
      <c r="C459" s="10">
        <v>210</v>
      </c>
      <c r="D459" s="9"/>
    </row>
    <row r="460" spans="1:4">
      <c r="A460" s="11" t="s">
        <v>580</v>
      </c>
      <c r="B460" s="10">
        <f t="shared" si="4"/>
        <v>33</v>
      </c>
      <c r="C460" s="10">
        <v>33</v>
      </c>
      <c r="D460" s="9"/>
    </row>
    <row r="461" spans="1:4">
      <c r="A461" s="8" t="s">
        <v>581</v>
      </c>
      <c r="B461" s="10">
        <f t="shared" si="4"/>
        <v>444</v>
      </c>
      <c r="C461" s="10">
        <v>419</v>
      </c>
      <c r="D461" s="9">
        <v>25</v>
      </c>
    </row>
    <row r="462" spans="1:4">
      <c r="A462" s="11" t="s">
        <v>582</v>
      </c>
      <c r="B462" s="10">
        <f t="shared" si="4"/>
        <v>362</v>
      </c>
      <c r="C462" s="10">
        <v>337</v>
      </c>
      <c r="D462" s="9">
        <v>25</v>
      </c>
    </row>
    <row r="463" spans="1:4">
      <c r="A463" s="11" t="s">
        <v>583</v>
      </c>
      <c r="B463" s="10"/>
      <c r="C463" s="10"/>
      <c r="D463" s="9"/>
    </row>
    <row r="464" spans="1:4">
      <c r="A464" s="11" t="s">
        <v>584</v>
      </c>
      <c r="B464" s="10">
        <f t="shared" si="4"/>
        <v>18</v>
      </c>
      <c r="C464" s="10">
        <v>18</v>
      </c>
      <c r="D464" s="9"/>
    </row>
    <row r="465" spans="1:4">
      <c r="A465" s="11" t="s">
        <v>585</v>
      </c>
      <c r="B465" s="10"/>
      <c r="C465" s="10"/>
      <c r="D465" s="9"/>
    </row>
    <row r="466" spans="1:4">
      <c r="A466" s="11" t="s">
        <v>586</v>
      </c>
      <c r="B466" s="10"/>
      <c r="C466" s="10"/>
      <c r="D466" s="9"/>
    </row>
    <row r="467" spans="1:4">
      <c r="A467" s="11" t="s">
        <v>587</v>
      </c>
      <c r="B467" s="10"/>
      <c r="C467" s="10"/>
      <c r="D467" s="9"/>
    </row>
    <row r="468" spans="1:4">
      <c r="A468" s="11" t="s">
        <v>588</v>
      </c>
      <c r="B468" s="10"/>
      <c r="C468" s="10"/>
      <c r="D468" s="9"/>
    </row>
    <row r="469" spans="1:4">
      <c r="A469" s="11" t="s">
        <v>589</v>
      </c>
      <c r="B469" s="10">
        <f t="shared" si="4"/>
        <v>65</v>
      </c>
      <c r="C469" s="10">
        <v>65</v>
      </c>
      <c r="D469" s="9"/>
    </row>
    <row r="470" spans="1:4">
      <c r="A470" s="8" t="s">
        <v>590</v>
      </c>
      <c r="B470" s="10">
        <f t="shared" si="4"/>
        <v>66</v>
      </c>
      <c r="C470" s="10">
        <v>66</v>
      </c>
      <c r="D470" s="9"/>
    </row>
    <row r="471" spans="1:4">
      <c r="A471" s="11" t="s">
        <v>582</v>
      </c>
      <c r="B471" s="10"/>
      <c r="C471" s="10"/>
      <c r="D471" s="9"/>
    </row>
    <row r="472" spans="1:4">
      <c r="A472" s="11" t="s">
        <v>591</v>
      </c>
      <c r="B472" s="10">
        <f t="shared" si="4"/>
        <v>18</v>
      </c>
      <c r="C472" s="10">
        <v>18</v>
      </c>
      <c r="D472" s="9"/>
    </row>
    <row r="473" spans="1:4">
      <c r="A473" s="11" t="s">
        <v>592</v>
      </c>
      <c r="B473" s="10"/>
      <c r="C473" s="10"/>
      <c r="D473" s="9"/>
    </row>
    <row r="474" spans="1:4">
      <c r="A474" s="11" t="s">
        <v>593</v>
      </c>
      <c r="B474" s="10"/>
      <c r="C474" s="10"/>
      <c r="D474" s="9"/>
    </row>
    <row r="475" spans="1:4">
      <c r="A475" s="11" t="s">
        <v>594</v>
      </c>
      <c r="B475" s="10">
        <f t="shared" si="4"/>
        <v>48</v>
      </c>
      <c r="C475" s="10">
        <v>48</v>
      </c>
      <c r="D475" s="9"/>
    </row>
    <row r="476" spans="1:4">
      <c r="A476" s="8" t="s">
        <v>595</v>
      </c>
      <c r="B476" s="10">
        <f t="shared" si="4"/>
        <v>249</v>
      </c>
      <c r="C476" s="10">
        <v>107</v>
      </c>
      <c r="D476" s="9">
        <v>142</v>
      </c>
    </row>
    <row r="477" spans="1:4">
      <c r="A477" s="11" t="s">
        <v>582</v>
      </c>
      <c r="B477" s="10"/>
      <c r="C477" s="10"/>
      <c r="D477" s="9"/>
    </row>
    <row r="478" spans="1:4">
      <c r="A478" s="11" t="s">
        <v>596</v>
      </c>
      <c r="B478" s="10">
        <f t="shared" si="4"/>
        <v>66</v>
      </c>
      <c r="C478" s="10">
        <v>66</v>
      </c>
      <c r="D478" s="9"/>
    </row>
    <row r="479" spans="1:4">
      <c r="A479" s="11" t="s">
        <v>597</v>
      </c>
      <c r="B479" s="10">
        <f t="shared" si="4"/>
        <v>183</v>
      </c>
      <c r="C479" s="10">
        <v>41</v>
      </c>
      <c r="D479" s="9">
        <v>142</v>
      </c>
    </row>
    <row r="480" spans="1:4">
      <c r="A480" s="8" t="s">
        <v>598</v>
      </c>
      <c r="B480" s="10">
        <f t="shared" si="4"/>
        <v>2308</v>
      </c>
      <c r="C480" s="10">
        <v>2233</v>
      </c>
      <c r="D480" s="9">
        <v>75</v>
      </c>
    </row>
    <row r="481" spans="1:4">
      <c r="A481" s="11" t="s">
        <v>582</v>
      </c>
      <c r="B481" s="10">
        <f t="shared" si="4"/>
        <v>2</v>
      </c>
      <c r="C481" s="10">
        <v>2</v>
      </c>
      <c r="D481" s="9"/>
    </row>
    <row r="482" spans="1:4">
      <c r="A482" s="11" t="s">
        <v>599</v>
      </c>
      <c r="B482" s="10"/>
      <c r="C482" s="10"/>
      <c r="D482" s="9"/>
    </row>
    <row r="483" spans="1:4">
      <c r="A483" s="11" t="s">
        <v>600</v>
      </c>
      <c r="B483" s="10"/>
      <c r="C483" s="10"/>
      <c r="D483" s="9"/>
    </row>
    <row r="484" spans="1:4">
      <c r="A484" s="11" t="s">
        <v>601</v>
      </c>
      <c r="B484" s="10">
        <f t="shared" si="4"/>
        <v>2306</v>
      </c>
      <c r="C484" s="10">
        <v>2231</v>
      </c>
      <c r="D484" s="9">
        <v>75</v>
      </c>
    </row>
    <row r="485" spans="1:4">
      <c r="A485" s="8" t="s">
        <v>602</v>
      </c>
      <c r="B485" s="10">
        <f t="shared" si="4"/>
        <v>153</v>
      </c>
      <c r="C485" s="10">
        <v>143</v>
      </c>
      <c r="D485" s="9">
        <v>10</v>
      </c>
    </row>
    <row r="486" spans="1:4">
      <c r="A486" s="11" t="s">
        <v>603</v>
      </c>
      <c r="B486" s="10">
        <f t="shared" si="4"/>
        <v>112</v>
      </c>
      <c r="C486" s="10">
        <v>112</v>
      </c>
      <c r="D486" s="9"/>
    </row>
    <row r="487" spans="1:4">
      <c r="A487" s="11" t="s">
        <v>604</v>
      </c>
      <c r="B487" s="10">
        <f t="shared" si="4"/>
        <v>3</v>
      </c>
      <c r="C487" s="10">
        <v>3</v>
      </c>
      <c r="D487" s="9"/>
    </row>
    <row r="488" spans="1:4">
      <c r="A488" s="11" t="s">
        <v>605</v>
      </c>
      <c r="B488" s="10"/>
      <c r="C488" s="10"/>
      <c r="D488" s="9"/>
    </row>
    <row r="489" spans="1:4">
      <c r="A489" s="11" t="s">
        <v>606</v>
      </c>
      <c r="B489" s="10">
        <f t="shared" si="4"/>
        <v>39</v>
      </c>
      <c r="C489" s="10">
        <v>29</v>
      </c>
      <c r="D489" s="9">
        <v>10</v>
      </c>
    </row>
    <row r="490" spans="1:4">
      <c r="A490" s="8" t="s">
        <v>607</v>
      </c>
      <c r="B490" s="10">
        <f t="shared" si="4"/>
        <v>345</v>
      </c>
      <c r="C490" s="10">
        <v>340</v>
      </c>
      <c r="D490" s="9">
        <v>5</v>
      </c>
    </row>
    <row r="491" spans="1:4">
      <c r="A491" s="11" t="s">
        <v>582</v>
      </c>
      <c r="B491" s="10"/>
      <c r="C491" s="10"/>
      <c r="D491" s="9"/>
    </row>
    <row r="492" spans="1:4">
      <c r="A492" s="11" t="s">
        <v>608</v>
      </c>
      <c r="B492" s="10">
        <f t="shared" si="4"/>
        <v>38</v>
      </c>
      <c r="C492" s="10">
        <v>38</v>
      </c>
      <c r="D492" s="9"/>
    </row>
    <row r="493" spans="1:4">
      <c r="A493" s="11" t="s">
        <v>609</v>
      </c>
      <c r="B493" s="10">
        <f t="shared" si="4"/>
        <v>15</v>
      </c>
      <c r="C493" s="10">
        <v>10</v>
      </c>
      <c r="D493" s="9">
        <v>5</v>
      </c>
    </row>
    <row r="494" spans="1:4">
      <c r="A494" s="11" t="s">
        <v>610</v>
      </c>
      <c r="B494" s="10"/>
      <c r="C494" s="10"/>
      <c r="D494" s="9"/>
    </row>
    <row r="495" spans="1:4">
      <c r="A495" s="11" t="s">
        <v>611</v>
      </c>
      <c r="B495" s="10"/>
      <c r="C495" s="10"/>
      <c r="D495" s="9"/>
    </row>
    <row r="496" spans="1:4">
      <c r="A496" s="11" t="s">
        <v>612</v>
      </c>
      <c r="B496" s="10">
        <f t="shared" si="4"/>
        <v>292</v>
      </c>
      <c r="C496" s="10">
        <v>292</v>
      </c>
      <c r="D496" s="9"/>
    </row>
    <row r="497" spans="1:4">
      <c r="A497" s="8" t="s">
        <v>613</v>
      </c>
      <c r="B497" s="10"/>
      <c r="C497" s="10"/>
      <c r="D497" s="9"/>
    </row>
    <row r="498" spans="1:4">
      <c r="A498" s="11" t="s">
        <v>614</v>
      </c>
      <c r="B498" s="10"/>
      <c r="C498" s="10"/>
      <c r="D498" s="9"/>
    </row>
    <row r="499" spans="1:4">
      <c r="A499" s="11" t="s">
        <v>615</v>
      </c>
      <c r="B499" s="10"/>
      <c r="C499" s="10"/>
      <c r="D499" s="9"/>
    </row>
    <row r="500" spans="1:4">
      <c r="A500" s="11" t="s">
        <v>616</v>
      </c>
      <c r="B500" s="10"/>
      <c r="C500" s="10"/>
      <c r="D500" s="9"/>
    </row>
    <row r="501" spans="1:4">
      <c r="A501" s="8" t="s">
        <v>617</v>
      </c>
      <c r="B501" s="10"/>
      <c r="C501" s="10"/>
      <c r="D501" s="9"/>
    </row>
    <row r="502" spans="1:4">
      <c r="A502" s="11" t="s">
        <v>618</v>
      </c>
      <c r="B502" s="10"/>
      <c r="C502" s="10"/>
      <c r="D502" s="9"/>
    </row>
    <row r="503" spans="1:4">
      <c r="A503" s="11" t="s">
        <v>619</v>
      </c>
      <c r="B503" s="10"/>
      <c r="C503" s="10"/>
      <c r="D503" s="9"/>
    </row>
    <row r="504" spans="1:4">
      <c r="A504" s="11" t="s">
        <v>620</v>
      </c>
      <c r="B504" s="10"/>
      <c r="C504" s="10"/>
      <c r="D504" s="9"/>
    </row>
    <row r="505" spans="1:4">
      <c r="A505" s="8" t="s">
        <v>621</v>
      </c>
      <c r="B505" s="10">
        <f t="shared" si="4"/>
        <v>401</v>
      </c>
      <c r="C505" s="10">
        <v>371</v>
      </c>
      <c r="D505" s="9">
        <v>30</v>
      </c>
    </row>
    <row r="506" spans="1:4">
      <c r="A506" s="11" t="s">
        <v>622</v>
      </c>
      <c r="B506" s="10"/>
      <c r="C506" s="10"/>
      <c r="D506" s="9"/>
    </row>
    <row r="507" spans="1:4">
      <c r="A507" s="11" t="s">
        <v>623</v>
      </c>
      <c r="B507" s="10"/>
      <c r="C507" s="10"/>
      <c r="D507" s="9"/>
    </row>
    <row r="508" spans="1:4">
      <c r="A508" s="11" t="s">
        <v>624</v>
      </c>
      <c r="B508" s="10"/>
      <c r="C508" s="10"/>
      <c r="D508" s="9"/>
    </row>
    <row r="509" spans="1:4">
      <c r="A509" s="11" t="s">
        <v>625</v>
      </c>
      <c r="B509" s="10">
        <f t="shared" si="4"/>
        <v>401</v>
      </c>
      <c r="C509" s="10">
        <v>371</v>
      </c>
      <c r="D509" s="9">
        <v>30</v>
      </c>
    </row>
    <row r="510" spans="1:4">
      <c r="A510" s="8" t="s">
        <v>626</v>
      </c>
      <c r="B510" s="10">
        <f t="shared" si="4"/>
        <v>7512</v>
      </c>
      <c r="C510" s="10">
        <v>6293</v>
      </c>
      <c r="D510" s="9">
        <v>1219</v>
      </c>
    </row>
    <row r="511" spans="1:4">
      <c r="A511" s="8" t="s">
        <v>627</v>
      </c>
      <c r="B511" s="10">
        <f t="shared" si="4"/>
        <v>2214</v>
      </c>
      <c r="C511" s="10">
        <v>2112</v>
      </c>
      <c r="D511" s="9">
        <v>102</v>
      </c>
    </row>
    <row r="512" spans="1:4">
      <c r="A512" s="11" t="s">
        <v>286</v>
      </c>
      <c r="B512" s="10">
        <f t="shared" si="4"/>
        <v>845</v>
      </c>
      <c r="C512" s="10">
        <v>845</v>
      </c>
      <c r="D512" s="9"/>
    </row>
    <row r="513" spans="1:4">
      <c r="A513" s="11" t="s">
        <v>287</v>
      </c>
      <c r="B513" s="10">
        <f t="shared" si="4"/>
        <v>89</v>
      </c>
      <c r="C513" s="10">
        <v>89</v>
      </c>
      <c r="D513" s="9"/>
    </row>
    <row r="514" spans="1:4">
      <c r="A514" s="11" t="s">
        <v>288</v>
      </c>
      <c r="B514" s="10"/>
      <c r="C514" s="10"/>
      <c r="D514" s="9"/>
    </row>
    <row r="515" spans="1:4">
      <c r="A515" s="11" t="s">
        <v>628</v>
      </c>
      <c r="B515" s="10">
        <f t="shared" si="4"/>
        <v>268</v>
      </c>
      <c r="C515" s="10">
        <v>268</v>
      </c>
      <c r="D515" s="9"/>
    </row>
    <row r="516" spans="1:4">
      <c r="A516" s="11" t="s">
        <v>629</v>
      </c>
      <c r="B516" s="10"/>
      <c r="C516" s="10"/>
      <c r="D516" s="9"/>
    </row>
    <row r="517" spans="1:4">
      <c r="A517" s="11" t="s">
        <v>630</v>
      </c>
      <c r="B517" s="10"/>
      <c r="C517" s="10"/>
      <c r="D517" s="9"/>
    </row>
    <row r="518" spans="1:4">
      <c r="A518" s="11" t="s">
        <v>631</v>
      </c>
      <c r="B518" s="10"/>
      <c r="C518" s="10"/>
      <c r="D518" s="9"/>
    </row>
    <row r="519" spans="1:4">
      <c r="A519" s="11" t="s">
        <v>632</v>
      </c>
      <c r="B519" s="10">
        <f t="shared" ref="B519:B582" si="5">+C519+D519</f>
        <v>8</v>
      </c>
      <c r="C519" s="10">
        <v>8</v>
      </c>
      <c r="D519" s="9"/>
    </row>
    <row r="520" spans="1:4">
      <c r="A520" s="11" t="s">
        <v>633</v>
      </c>
      <c r="B520" s="10">
        <f t="shared" si="5"/>
        <v>208</v>
      </c>
      <c r="C520" s="10">
        <v>208</v>
      </c>
      <c r="D520" s="9"/>
    </row>
    <row r="521" spans="1:4">
      <c r="A521" s="11" t="s">
        <v>634</v>
      </c>
      <c r="B521" s="10"/>
      <c r="C521" s="10"/>
      <c r="D521" s="9"/>
    </row>
    <row r="522" spans="1:4">
      <c r="A522" s="11" t="s">
        <v>635</v>
      </c>
      <c r="B522" s="10">
        <f t="shared" si="5"/>
        <v>55</v>
      </c>
      <c r="C522" s="10">
        <v>49</v>
      </c>
      <c r="D522" s="9">
        <v>6</v>
      </c>
    </row>
    <row r="523" spans="1:4">
      <c r="A523" s="11" t="s">
        <v>636</v>
      </c>
      <c r="B523" s="10">
        <f t="shared" si="5"/>
        <v>143</v>
      </c>
      <c r="C523" s="10">
        <v>143</v>
      </c>
      <c r="D523" s="9"/>
    </row>
    <row r="524" spans="1:4">
      <c r="A524" s="11" t="s">
        <v>637</v>
      </c>
      <c r="B524" s="10"/>
      <c r="C524" s="10"/>
      <c r="D524" s="9"/>
    </row>
    <row r="525" spans="1:4">
      <c r="A525" s="11" t="s">
        <v>638</v>
      </c>
      <c r="B525" s="10"/>
      <c r="C525" s="10"/>
      <c r="D525" s="9"/>
    </row>
    <row r="526" spans="1:4">
      <c r="A526" s="11" t="s">
        <v>639</v>
      </c>
      <c r="B526" s="10">
        <f t="shared" si="5"/>
        <v>600</v>
      </c>
      <c r="C526" s="10">
        <v>504</v>
      </c>
      <c r="D526" s="9">
        <v>96</v>
      </c>
    </row>
    <row r="527" spans="1:4">
      <c r="A527" s="8" t="s">
        <v>640</v>
      </c>
      <c r="B527" s="10">
        <f t="shared" si="5"/>
        <v>962</v>
      </c>
      <c r="C527" s="10">
        <v>425</v>
      </c>
      <c r="D527" s="9">
        <v>537</v>
      </c>
    </row>
    <row r="528" spans="1:4">
      <c r="A528" s="11" t="s">
        <v>286</v>
      </c>
      <c r="B528" s="10">
        <f t="shared" si="5"/>
        <v>13</v>
      </c>
      <c r="C528" s="10">
        <v>13</v>
      </c>
      <c r="D528" s="9"/>
    </row>
    <row r="529" spans="1:4">
      <c r="A529" s="11" t="s">
        <v>287</v>
      </c>
      <c r="B529" s="10">
        <f t="shared" si="5"/>
        <v>8</v>
      </c>
      <c r="C529" s="10">
        <v>8</v>
      </c>
      <c r="D529" s="9"/>
    </row>
    <row r="530" spans="1:4">
      <c r="A530" s="11" t="s">
        <v>288</v>
      </c>
      <c r="B530" s="10"/>
      <c r="C530" s="10"/>
      <c r="D530" s="9"/>
    </row>
    <row r="531" spans="1:4">
      <c r="A531" s="11" t="s">
        <v>641</v>
      </c>
      <c r="B531" s="10">
        <f t="shared" si="5"/>
        <v>426</v>
      </c>
      <c r="C531" s="10">
        <v>376</v>
      </c>
      <c r="D531" s="9">
        <v>50</v>
      </c>
    </row>
    <row r="532" spans="1:4">
      <c r="A532" s="11" t="s">
        <v>642</v>
      </c>
      <c r="B532" s="10">
        <f t="shared" si="5"/>
        <v>345</v>
      </c>
      <c r="C532" s="10">
        <v>28</v>
      </c>
      <c r="D532" s="9">
        <v>317</v>
      </c>
    </row>
    <row r="533" spans="1:4">
      <c r="A533" s="11" t="s">
        <v>643</v>
      </c>
      <c r="B533" s="10"/>
      <c r="C533" s="10"/>
      <c r="D533" s="9"/>
    </row>
    <row r="534" spans="1:4">
      <c r="A534" s="11" t="s">
        <v>644</v>
      </c>
      <c r="B534" s="10">
        <f t="shared" si="5"/>
        <v>170</v>
      </c>
      <c r="C534" s="10"/>
      <c r="D534" s="9">
        <v>170</v>
      </c>
    </row>
    <row r="535" spans="1:4">
      <c r="A535" s="8" t="s">
        <v>645</v>
      </c>
      <c r="B535" s="10">
        <f t="shared" si="5"/>
        <v>446</v>
      </c>
      <c r="C535" s="10">
        <v>387</v>
      </c>
      <c r="D535" s="9">
        <v>59</v>
      </c>
    </row>
    <row r="536" spans="1:4">
      <c r="A536" s="11" t="s">
        <v>286</v>
      </c>
      <c r="B536" s="10"/>
      <c r="C536" s="10"/>
      <c r="D536" s="9"/>
    </row>
    <row r="537" spans="1:4">
      <c r="A537" s="11" t="s">
        <v>287</v>
      </c>
      <c r="B537" s="10">
        <f t="shared" si="5"/>
        <v>76</v>
      </c>
      <c r="C537" s="10">
        <v>76</v>
      </c>
      <c r="D537" s="9"/>
    </row>
    <row r="538" spans="1:4">
      <c r="A538" s="11" t="s">
        <v>288</v>
      </c>
      <c r="B538" s="10"/>
      <c r="C538" s="10"/>
      <c r="D538" s="9"/>
    </row>
    <row r="539" spans="1:4">
      <c r="A539" s="11" t="s">
        <v>646</v>
      </c>
      <c r="B539" s="10"/>
      <c r="C539" s="10"/>
      <c r="D539" s="9"/>
    </row>
    <row r="540" spans="1:4">
      <c r="A540" s="11" t="s">
        <v>647</v>
      </c>
      <c r="B540" s="10"/>
      <c r="C540" s="10"/>
      <c r="D540" s="9"/>
    </row>
    <row r="541" spans="1:4">
      <c r="A541" s="11" t="s">
        <v>648</v>
      </c>
      <c r="B541" s="10">
        <f t="shared" si="5"/>
        <v>21</v>
      </c>
      <c r="C541" s="10">
        <v>21</v>
      </c>
      <c r="D541" s="9"/>
    </row>
    <row r="542" spans="1:4">
      <c r="A542" s="11" t="s">
        <v>649</v>
      </c>
      <c r="B542" s="10">
        <f t="shared" si="5"/>
        <v>106</v>
      </c>
      <c r="C542" s="10">
        <v>106</v>
      </c>
      <c r="D542" s="9"/>
    </row>
    <row r="543" spans="1:4">
      <c r="A543" s="11" t="s">
        <v>650</v>
      </c>
      <c r="B543" s="10">
        <f t="shared" si="5"/>
        <v>154</v>
      </c>
      <c r="C543" s="10">
        <v>154</v>
      </c>
      <c r="D543" s="9"/>
    </row>
    <row r="544" spans="1:4">
      <c r="A544" s="11" t="s">
        <v>651</v>
      </c>
      <c r="B544" s="10"/>
      <c r="C544" s="10"/>
      <c r="D544" s="9"/>
    </row>
    <row r="545" spans="1:4">
      <c r="A545" s="11" t="s">
        <v>652</v>
      </c>
      <c r="B545" s="10">
        <f t="shared" si="5"/>
        <v>90</v>
      </c>
      <c r="C545" s="10">
        <v>31</v>
      </c>
      <c r="D545" s="9">
        <v>59</v>
      </c>
    </row>
    <row r="546" spans="1:4">
      <c r="A546" s="8" t="s">
        <v>653</v>
      </c>
      <c r="B546" s="10">
        <f t="shared" si="5"/>
        <v>561</v>
      </c>
      <c r="C546" s="10">
        <v>484</v>
      </c>
      <c r="D546" s="9">
        <v>77</v>
      </c>
    </row>
    <row r="547" spans="1:4">
      <c r="A547" s="11" t="s">
        <v>286</v>
      </c>
      <c r="B547" s="10"/>
      <c r="C547" s="10"/>
      <c r="D547" s="9"/>
    </row>
    <row r="548" spans="1:4">
      <c r="A548" s="11" t="s">
        <v>287</v>
      </c>
      <c r="B548" s="10"/>
      <c r="C548" s="10"/>
      <c r="D548" s="9"/>
    </row>
    <row r="549" spans="1:4">
      <c r="A549" s="11" t="s">
        <v>288</v>
      </c>
      <c r="B549" s="10"/>
      <c r="C549" s="10"/>
      <c r="D549" s="9"/>
    </row>
    <row r="550" spans="1:4">
      <c r="A550" s="11" t="s">
        <v>654</v>
      </c>
      <c r="B550" s="10"/>
      <c r="C550" s="10"/>
      <c r="D550" s="9"/>
    </row>
    <row r="551" spans="1:4">
      <c r="A551" s="11" t="s">
        <v>655</v>
      </c>
      <c r="B551" s="10">
        <f t="shared" si="5"/>
        <v>448</v>
      </c>
      <c r="C551" s="10">
        <v>371</v>
      </c>
      <c r="D551" s="9">
        <v>77</v>
      </c>
    </row>
    <row r="552" spans="1:4">
      <c r="A552" s="11" t="s">
        <v>656</v>
      </c>
      <c r="B552" s="10"/>
      <c r="C552" s="10"/>
      <c r="D552" s="9"/>
    </row>
    <row r="553" spans="1:4">
      <c r="A553" s="11" t="s">
        <v>657</v>
      </c>
      <c r="B553" s="10">
        <f t="shared" si="5"/>
        <v>108</v>
      </c>
      <c r="C553" s="10">
        <v>108</v>
      </c>
      <c r="D553" s="9"/>
    </row>
    <row r="554" spans="1:4">
      <c r="A554" s="11" t="s">
        <v>658</v>
      </c>
      <c r="B554" s="10">
        <f t="shared" si="5"/>
        <v>4</v>
      </c>
      <c r="C554" s="10">
        <v>4</v>
      </c>
      <c r="D554" s="9"/>
    </row>
    <row r="555" spans="1:4">
      <c r="A555" s="8" t="s">
        <v>1363</v>
      </c>
      <c r="B555" s="10">
        <f t="shared" si="5"/>
        <v>1509</v>
      </c>
      <c r="C555" s="10">
        <v>1509</v>
      </c>
      <c r="D555" s="9"/>
    </row>
    <row r="556" spans="1:4">
      <c r="A556" s="11" t="s">
        <v>1271</v>
      </c>
      <c r="B556" s="10"/>
      <c r="C556" s="10"/>
      <c r="D556" s="9"/>
    </row>
    <row r="557" spans="1:4">
      <c r="A557" s="11" t="s">
        <v>1272</v>
      </c>
      <c r="B557" s="10"/>
      <c r="C557" s="10"/>
      <c r="D557" s="9"/>
    </row>
    <row r="558" spans="1:4">
      <c r="A558" s="11" t="s">
        <v>1273</v>
      </c>
      <c r="B558" s="10"/>
      <c r="C558" s="10"/>
      <c r="D558" s="9"/>
    </row>
    <row r="559" spans="1:4">
      <c r="A559" s="11" t="s">
        <v>1364</v>
      </c>
      <c r="B559" s="10">
        <f t="shared" si="5"/>
        <v>101</v>
      </c>
      <c r="C559" s="10">
        <v>101</v>
      </c>
      <c r="D559" s="9"/>
    </row>
    <row r="560" spans="1:4">
      <c r="A560" s="11" t="s">
        <v>1365</v>
      </c>
      <c r="B560" s="10">
        <f t="shared" si="5"/>
        <v>949</v>
      </c>
      <c r="C560" s="10">
        <v>949</v>
      </c>
      <c r="D560" s="9"/>
    </row>
    <row r="561" spans="1:4">
      <c r="A561" s="11" t="s">
        <v>1366</v>
      </c>
      <c r="B561" s="10"/>
      <c r="C561" s="10"/>
      <c r="D561" s="9"/>
    </row>
    <row r="562" spans="1:4">
      <c r="A562" s="11" t="s">
        <v>1367</v>
      </c>
      <c r="B562" s="10">
        <f t="shared" si="5"/>
        <v>459</v>
      </c>
      <c r="C562" s="10">
        <v>459</v>
      </c>
      <c r="D562" s="9"/>
    </row>
    <row r="563" spans="1:4">
      <c r="A563" s="8" t="s">
        <v>664</v>
      </c>
      <c r="B563" s="10">
        <f t="shared" si="5"/>
        <v>1819</v>
      </c>
      <c r="C563" s="10">
        <v>1375</v>
      </c>
      <c r="D563" s="9">
        <v>444</v>
      </c>
    </row>
    <row r="564" spans="1:4">
      <c r="A564" s="11" t="s">
        <v>665</v>
      </c>
      <c r="B564" s="10">
        <f t="shared" si="5"/>
        <v>82</v>
      </c>
      <c r="C564" s="10">
        <v>82</v>
      </c>
      <c r="D564" s="9"/>
    </row>
    <row r="565" spans="1:4">
      <c r="A565" s="11" t="s">
        <v>666</v>
      </c>
      <c r="B565" s="10">
        <f t="shared" si="5"/>
        <v>170</v>
      </c>
      <c r="C565" s="10">
        <v>70</v>
      </c>
      <c r="D565" s="9">
        <v>100</v>
      </c>
    </row>
    <row r="566" spans="1:4">
      <c r="A566" s="11" t="s">
        <v>667</v>
      </c>
      <c r="B566" s="10">
        <f t="shared" si="5"/>
        <v>1568</v>
      </c>
      <c r="C566" s="10">
        <v>1224</v>
      </c>
      <c r="D566" s="9">
        <v>344</v>
      </c>
    </row>
    <row r="567" spans="1:4">
      <c r="A567" s="8" t="s">
        <v>668</v>
      </c>
      <c r="B567" s="10">
        <f t="shared" si="5"/>
        <v>38532</v>
      </c>
      <c r="C567" s="10">
        <v>27895</v>
      </c>
      <c r="D567" s="14">
        <v>10637</v>
      </c>
    </row>
    <row r="568" spans="1:4">
      <c r="A568" s="8" t="s">
        <v>669</v>
      </c>
      <c r="B568" s="10">
        <f t="shared" si="5"/>
        <v>3784</v>
      </c>
      <c r="C568" s="10">
        <v>3766</v>
      </c>
      <c r="D568" s="9">
        <v>18</v>
      </c>
    </row>
    <row r="569" spans="1:4">
      <c r="A569" s="11" t="s">
        <v>286</v>
      </c>
      <c r="B569" s="10">
        <f t="shared" si="5"/>
        <v>2804</v>
      </c>
      <c r="C569" s="10">
        <v>2804</v>
      </c>
      <c r="D569" s="9"/>
    </row>
    <row r="570" spans="1:4">
      <c r="A570" s="11" t="s">
        <v>287</v>
      </c>
      <c r="B570" s="10"/>
      <c r="C570" s="10"/>
      <c r="D570" s="9"/>
    </row>
    <row r="571" spans="1:4">
      <c r="A571" s="11" t="s">
        <v>288</v>
      </c>
      <c r="B571" s="10"/>
      <c r="C571" s="10"/>
      <c r="D571" s="9"/>
    </row>
    <row r="572" spans="1:4">
      <c r="A572" s="11" t="s">
        <v>670</v>
      </c>
      <c r="B572" s="10"/>
      <c r="C572" s="10"/>
      <c r="D572" s="9"/>
    </row>
    <row r="573" spans="1:4">
      <c r="A573" s="11" t="s">
        <v>671</v>
      </c>
      <c r="B573" s="10"/>
      <c r="C573" s="10"/>
      <c r="D573" s="9"/>
    </row>
    <row r="574" spans="1:4">
      <c r="A574" s="11" t="s">
        <v>672</v>
      </c>
      <c r="B574" s="10"/>
      <c r="C574" s="10"/>
      <c r="D574" s="9"/>
    </row>
    <row r="575" spans="1:4">
      <c r="A575" s="11" t="s">
        <v>673</v>
      </c>
      <c r="B575" s="10"/>
      <c r="C575" s="10"/>
      <c r="D575" s="9"/>
    </row>
    <row r="576" spans="1:4">
      <c r="A576" s="11" t="s">
        <v>329</v>
      </c>
      <c r="B576" s="10"/>
      <c r="C576" s="10"/>
      <c r="D576" s="9"/>
    </row>
    <row r="577" spans="1:4">
      <c r="A577" s="11" t="s">
        <v>674</v>
      </c>
      <c r="B577" s="10">
        <f t="shared" si="5"/>
        <v>837</v>
      </c>
      <c r="C577" s="10">
        <v>837</v>
      </c>
      <c r="D577" s="9"/>
    </row>
    <row r="578" spans="1:4">
      <c r="A578" s="11" t="s">
        <v>675</v>
      </c>
      <c r="B578" s="10"/>
      <c r="C578" s="10"/>
      <c r="D578" s="9"/>
    </row>
    <row r="579" spans="1:4">
      <c r="A579" s="11" t="s">
        <v>676</v>
      </c>
      <c r="B579" s="10"/>
      <c r="C579" s="10"/>
      <c r="D579" s="9"/>
    </row>
    <row r="580" spans="1:4">
      <c r="A580" s="11" t="s">
        <v>677</v>
      </c>
      <c r="B580" s="10">
        <f t="shared" si="5"/>
        <v>19</v>
      </c>
      <c r="C580" s="10">
        <v>19</v>
      </c>
      <c r="D580" s="9"/>
    </row>
    <row r="581" spans="1:4">
      <c r="A581" s="11" t="s">
        <v>678</v>
      </c>
      <c r="B581" s="10">
        <f t="shared" si="5"/>
        <v>123</v>
      </c>
      <c r="C581" s="10">
        <v>105</v>
      </c>
      <c r="D581" s="9">
        <v>18</v>
      </c>
    </row>
    <row r="582" spans="1:4">
      <c r="A582" s="8" t="s">
        <v>679</v>
      </c>
      <c r="B582" s="10">
        <f t="shared" si="5"/>
        <v>1239</v>
      </c>
      <c r="C582" s="10">
        <v>1181</v>
      </c>
      <c r="D582" s="9">
        <v>58</v>
      </c>
    </row>
    <row r="583" spans="1:4">
      <c r="A583" s="11" t="s">
        <v>286</v>
      </c>
      <c r="B583" s="10">
        <f t="shared" ref="B583:B647" si="6">+C583+D583</f>
        <v>848</v>
      </c>
      <c r="C583" s="10">
        <v>848</v>
      </c>
      <c r="D583" s="9"/>
    </row>
    <row r="584" spans="1:4">
      <c r="A584" s="11" t="s">
        <v>287</v>
      </c>
      <c r="B584" s="10">
        <f t="shared" si="6"/>
        <v>26</v>
      </c>
      <c r="C584" s="10">
        <v>26</v>
      </c>
      <c r="D584" s="9"/>
    </row>
    <row r="585" spans="1:4">
      <c r="A585" s="11" t="s">
        <v>288</v>
      </c>
      <c r="B585" s="10"/>
      <c r="C585" s="10"/>
      <c r="D585" s="9"/>
    </row>
    <row r="586" spans="1:4">
      <c r="A586" s="11" t="s">
        <v>680</v>
      </c>
      <c r="B586" s="10"/>
      <c r="C586" s="10"/>
      <c r="D586" s="9"/>
    </row>
    <row r="587" spans="1:4">
      <c r="A587" s="11" t="s">
        <v>681</v>
      </c>
      <c r="B587" s="10">
        <f t="shared" si="6"/>
        <v>16</v>
      </c>
      <c r="C587" s="10">
        <v>16</v>
      </c>
      <c r="D587" s="9"/>
    </row>
    <row r="588" spans="1:4">
      <c r="A588" s="11" t="s">
        <v>682</v>
      </c>
      <c r="B588" s="10">
        <f t="shared" si="6"/>
        <v>3</v>
      </c>
      <c r="C588" s="10">
        <v>3</v>
      </c>
      <c r="D588" s="9"/>
    </row>
    <row r="589" spans="1:4">
      <c r="A589" s="11" t="s">
        <v>683</v>
      </c>
      <c r="B589" s="10">
        <f t="shared" si="6"/>
        <v>347</v>
      </c>
      <c r="C589" s="10">
        <v>289</v>
      </c>
      <c r="D589" s="9">
        <v>58</v>
      </c>
    </row>
    <row r="590" spans="1:4">
      <c r="A590" s="8" t="s">
        <v>684</v>
      </c>
      <c r="B590" s="10"/>
      <c r="C590" s="10"/>
      <c r="D590" s="9"/>
    </row>
    <row r="591" spans="1:4">
      <c r="A591" s="11" t="s">
        <v>685</v>
      </c>
      <c r="B591" s="10"/>
      <c r="C591" s="10"/>
      <c r="D591" s="9"/>
    </row>
    <row r="592" spans="1:4">
      <c r="A592" s="8" t="s">
        <v>686</v>
      </c>
      <c r="B592" s="10">
        <f t="shared" si="6"/>
        <v>17029</v>
      </c>
      <c r="C592" s="10">
        <v>15600</v>
      </c>
      <c r="D592" s="9">
        <v>1429</v>
      </c>
    </row>
    <row r="593" spans="1:4">
      <c r="A593" s="11" t="s">
        <v>687</v>
      </c>
      <c r="B593" s="10">
        <f t="shared" si="6"/>
        <v>1382</v>
      </c>
      <c r="C593" s="10">
        <v>1382</v>
      </c>
      <c r="D593" s="9"/>
    </row>
    <row r="594" spans="1:4">
      <c r="A594" s="11" t="s">
        <v>688</v>
      </c>
      <c r="B594" s="10">
        <f t="shared" si="6"/>
        <v>173</v>
      </c>
      <c r="C594" s="10">
        <v>173</v>
      </c>
      <c r="D594" s="9"/>
    </row>
    <row r="595" spans="1:4">
      <c r="A595" s="11" t="s">
        <v>689</v>
      </c>
      <c r="B595" s="10"/>
      <c r="C595" s="10"/>
      <c r="D595" s="9"/>
    </row>
    <row r="596" spans="1:4">
      <c r="A596" s="11" t="s">
        <v>690</v>
      </c>
      <c r="B596" s="10">
        <f t="shared" si="6"/>
        <v>1061</v>
      </c>
      <c r="C596" s="10">
        <v>1061</v>
      </c>
      <c r="D596" s="9"/>
    </row>
    <row r="597" spans="1:4">
      <c r="A597" s="11" t="s">
        <v>691</v>
      </c>
      <c r="B597" s="10">
        <f t="shared" si="6"/>
        <v>9</v>
      </c>
      <c r="C597" s="10">
        <v>9</v>
      </c>
      <c r="D597" s="9"/>
    </row>
    <row r="598" spans="1:4">
      <c r="A598" s="11" t="s">
        <v>692</v>
      </c>
      <c r="B598" s="10">
        <f t="shared" si="6"/>
        <v>14353</v>
      </c>
      <c r="C598" s="10">
        <v>12924</v>
      </c>
      <c r="D598" s="9">
        <v>1429</v>
      </c>
    </row>
    <row r="599" spans="1:4">
      <c r="A599" s="11" t="s">
        <v>693</v>
      </c>
      <c r="B599" s="10">
        <f t="shared" si="6"/>
        <v>53</v>
      </c>
      <c r="C599" s="10">
        <v>53</v>
      </c>
      <c r="D599" s="9"/>
    </row>
    <row r="600" spans="1:4">
      <c r="A600" s="8" t="s">
        <v>694</v>
      </c>
      <c r="B600" s="10">
        <f t="shared" si="6"/>
        <v>292</v>
      </c>
      <c r="C600" s="10">
        <v>292</v>
      </c>
      <c r="D600" s="9"/>
    </row>
    <row r="601" spans="1:4">
      <c r="A601" s="11" t="s">
        <v>695</v>
      </c>
      <c r="B601" s="10"/>
      <c r="C601" s="10"/>
      <c r="D601" s="9"/>
    </row>
    <row r="602" spans="1:4">
      <c r="A602" s="11" t="s">
        <v>696</v>
      </c>
      <c r="B602" s="10"/>
      <c r="C602" s="10"/>
      <c r="D602" s="9"/>
    </row>
    <row r="603" spans="1:4">
      <c r="A603" s="11" t="s">
        <v>697</v>
      </c>
      <c r="B603" s="10">
        <f t="shared" si="6"/>
        <v>292</v>
      </c>
      <c r="C603" s="10">
        <v>292</v>
      </c>
      <c r="D603" s="9"/>
    </row>
    <row r="604" spans="1:4">
      <c r="A604" s="8" t="s">
        <v>698</v>
      </c>
      <c r="B604" s="10">
        <f t="shared" si="6"/>
        <v>3780</v>
      </c>
      <c r="C604" s="10">
        <v>62</v>
      </c>
      <c r="D604" s="9">
        <v>3718</v>
      </c>
    </row>
    <row r="605" spans="1:4">
      <c r="A605" s="11" t="s">
        <v>699</v>
      </c>
      <c r="B605" s="10">
        <f t="shared" si="6"/>
        <v>376</v>
      </c>
      <c r="C605" s="10">
        <v>21</v>
      </c>
      <c r="D605" s="9">
        <v>355</v>
      </c>
    </row>
    <row r="606" spans="1:4">
      <c r="A606" s="11" t="s">
        <v>700</v>
      </c>
      <c r="B606" s="10">
        <f t="shared" si="6"/>
        <v>624</v>
      </c>
      <c r="C606" s="10"/>
      <c r="D606" s="9">
        <v>624</v>
      </c>
    </row>
    <row r="607" spans="1:4">
      <c r="A607" s="11" t="s">
        <v>701</v>
      </c>
      <c r="B607" s="10">
        <f t="shared" si="6"/>
        <v>1839</v>
      </c>
      <c r="C607" s="10"/>
      <c r="D607" s="9">
        <v>1839</v>
      </c>
    </row>
    <row r="608" spans="1:4">
      <c r="A608" s="11" t="s">
        <v>702</v>
      </c>
      <c r="B608" s="10">
        <f t="shared" si="6"/>
        <v>159</v>
      </c>
      <c r="C608" s="10"/>
      <c r="D608" s="9">
        <v>159</v>
      </c>
    </row>
    <row r="609" spans="1:4">
      <c r="A609" s="11" t="s">
        <v>703</v>
      </c>
      <c r="B609" s="10"/>
      <c r="C609" s="10"/>
      <c r="D609" s="9"/>
    </row>
    <row r="610" spans="1:4">
      <c r="A610" s="11" t="s">
        <v>704</v>
      </c>
      <c r="B610" s="10"/>
      <c r="C610" s="10"/>
      <c r="D610" s="9"/>
    </row>
    <row r="611" spans="1:4">
      <c r="A611" s="11" t="s">
        <v>705</v>
      </c>
      <c r="B611" s="10">
        <f t="shared" si="6"/>
        <v>247</v>
      </c>
      <c r="C611" s="10"/>
      <c r="D611" s="9">
        <v>247</v>
      </c>
    </row>
    <row r="612" spans="1:4">
      <c r="A612" s="11" t="s">
        <v>706</v>
      </c>
      <c r="B612" s="10">
        <f t="shared" si="6"/>
        <v>208</v>
      </c>
      <c r="C612" s="10"/>
      <c r="D612" s="9">
        <v>208</v>
      </c>
    </row>
    <row r="613" spans="1:4">
      <c r="A613" s="11" t="s">
        <v>707</v>
      </c>
      <c r="B613" s="10">
        <f t="shared" si="6"/>
        <v>327</v>
      </c>
      <c r="C613" s="10">
        <v>41</v>
      </c>
      <c r="D613" s="9">
        <v>286</v>
      </c>
    </row>
    <row r="614" spans="1:4">
      <c r="A614" s="8" t="s">
        <v>708</v>
      </c>
      <c r="B614" s="10">
        <f t="shared" si="6"/>
        <v>2421</v>
      </c>
      <c r="C614" s="10">
        <v>1415</v>
      </c>
      <c r="D614" s="9">
        <v>1006</v>
      </c>
    </row>
    <row r="615" spans="1:4">
      <c r="A615" s="11" t="s">
        <v>709</v>
      </c>
      <c r="B615" s="10">
        <f t="shared" si="6"/>
        <v>1455</v>
      </c>
      <c r="C615" s="10">
        <v>1384</v>
      </c>
      <c r="D615" s="9">
        <v>71</v>
      </c>
    </row>
    <row r="616" spans="1:4">
      <c r="A616" s="11" t="s">
        <v>710</v>
      </c>
      <c r="B616" s="10"/>
      <c r="C616" s="10"/>
      <c r="D616" s="9"/>
    </row>
    <row r="617" spans="1:4">
      <c r="A617" s="11" t="s">
        <v>711</v>
      </c>
      <c r="B617" s="10"/>
      <c r="C617" s="10"/>
      <c r="D617" s="9"/>
    </row>
    <row r="618" spans="1:4">
      <c r="A618" s="11" t="s">
        <v>712</v>
      </c>
      <c r="B618" s="10">
        <f t="shared" si="6"/>
        <v>282</v>
      </c>
      <c r="C618" s="10">
        <v>32</v>
      </c>
      <c r="D618" s="9">
        <v>250</v>
      </c>
    </row>
    <row r="619" spans="1:4">
      <c r="A619" s="11" t="s">
        <v>713</v>
      </c>
      <c r="B619" s="10"/>
      <c r="C619" s="10"/>
      <c r="D619" s="9"/>
    </row>
    <row r="620" spans="1:4">
      <c r="A620" s="11" t="s">
        <v>714</v>
      </c>
      <c r="B620" s="10"/>
      <c r="C620" s="10"/>
      <c r="D620" s="9"/>
    </row>
    <row r="621" spans="1:4">
      <c r="A621" s="11" t="s">
        <v>715</v>
      </c>
      <c r="B621" s="10">
        <f t="shared" si="6"/>
        <v>685</v>
      </c>
      <c r="C621" s="10"/>
      <c r="D621" s="9">
        <v>685</v>
      </c>
    </row>
    <row r="622" spans="1:4">
      <c r="A622" s="8" t="s">
        <v>716</v>
      </c>
      <c r="B622" s="10">
        <f t="shared" si="6"/>
        <v>3298</v>
      </c>
      <c r="C622" s="10">
        <v>755</v>
      </c>
      <c r="D622" s="9">
        <v>2543</v>
      </c>
    </row>
    <row r="623" spans="1:4">
      <c r="A623" s="11" t="s">
        <v>717</v>
      </c>
      <c r="B623" s="10">
        <f t="shared" si="6"/>
        <v>23</v>
      </c>
      <c r="C623" s="10">
        <v>8</v>
      </c>
      <c r="D623" s="9">
        <v>15</v>
      </c>
    </row>
    <row r="624" spans="1:4">
      <c r="A624" s="11" t="s">
        <v>718</v>
      </c>
      <c r="B624" s="10">
        <f t="shared" si="6"/>
        <v>1869</v>
      </c>
      <c r="C624" s="10"/>
      <c r="D624" s="9">
        <v>1869</v>
      </c>
    </row>
    <row r="625" spans="1:4">
      <c r="A625" s="11" t="s">
        <v>719</v>
      </c>
      <c r="B625" s="10">
        <f t="shared" si="6"/>
        <v>929</v>
      </c>
      <c r="C625" s="10">
        <v>279</v>
      </c>
      <c r="D625" s="9">
        <v>650</v>
      </c>
    </row>
    <row r="626" spans="1:4">
      <c r="A626" s="11" t="s">
        <v>720</v>
      </c>
      <c r="B626" s="10">
        <f t="shared" si="6"/>
        <v>9</v>
      </c>
      <c r="C626" s="10"/>
      <c r="D626" s="9">
        <v>9</v>
      </c>
    </row>
    <row r="627" spans="1:4">
      <c r="A627" s="11" t="s">
        <v>721</v>
      </c>
      <c r="B627" s="10">
        <f t="shared" si="6"/>
        <v>476</v>
      </c>
      <c r="C627" s="10">
        <v>476</v>
      </c>
      <c r="D627" s="9"/>
    </row>
    <row r="628" spans="1:4">
      <c r="A628" s="11" t="s">
        <v>722</v>
      </c>
      <c r="B628" s="10"/>
      <c r="C628" s="10"/>
      <c r="D628" s="9"/>
    </row>
    <row r="629" spans="1:4">
      <c r="A629" s="8" t="s">
        <v>723</v>
      </c>
      <c r="B629" s="10">
        <f t="shared" si="6"/>
        <v>347</v>
      </c>
      <c r="C629" s="10">
        <v>210</v>
      </c>
      <c r="D629" s="9">
        <v>137</v>
      </c>
    </row>
    <row r="630" spans="1:4">
      <c r="A630" s="11" t="s">
        <v>724</v>
      </c>
      <c r="B630" s="10">
        <f t="shared" si="6"/>
        <v>156</v>
      </c>
      <c r="C630" s="10">
        <v>20</v>
      </c>
      <c r="D630" s="9">
        <v>136</v>
      </c>
    </row>
    <row r="631" spans="1:4">
      <c r="A631" s="11" t="s">
        <v>725</v>
      </c>
      <c r="B631" s="10">
        <f t="shared" si="6"/>
        <v>23</v>
      </c>
      <c r="C631" s="10">
        <v>22</v>
      </c>
      <c r="D631" s="9">
        <v>1</v>
      </c>
    </row>
    <row r="632" spans="1:4">
      <c r="A632" s="11" t="s">
        <v>726</v>
      </c>
      <c r="B632" s="10"/>
      <c r="C632" s="10"/>
      <c r="D632" s="9"/>
    </row>
    <row r="633" spans="1:4">
      <c r="A633" s="11" t="s">
        <v>727</v>
      </c>
      <c r="B633" s="10">
        <f t="shared" si="6"/>
        <v>168</v>
      </c>
      <c r="C633" s="10">
        <v>168</v>
      </c>
      <c r="D633" s="9"/>
    </row>
    <row r="634" spans="1:4">
      <c r="A634" s="11" t="s">
        <v>728</v>
      </c>
      <c r="B634" s="10"/>
      <c r="C634" s="10"/>
      <c r="D634" s="9"/>
    </row>
    <row r="635" spans="1:4">
      <c r="A635" s="11" t="s">
        <v>729</v>
      </c>
      <c r="B635" s="10"/>
      <c r="C635" s="10"/>
      <c r="D635" s="9"/>
    </row>
    <row r="636" spans="1:4">
      <c r="A636" s="11" t="s">
        <v>730</v>
      </c>
      <c r="B636" s="10"/>
      <c r="C636" s="10"/>
      <c r="D636" s="9"/>
    </row>
    <row r="637" spans="1:4">
      <c r="A637" s="8" t="s">
        <v>731</v>
      </c>
      <c r="B637" s="10">
        <f t="shared" si="6"/>
        <v>1348</v>
      </c>
      <c r="C637" s="10">
        <v>1278</v>
      </c>
      <c r="D637" s="9">
        <v>70</v>
      </c>
    </row>
    <row r="638" spans="1:4">
      <c r="A638" s="11" t="s">
        <v>286</v>
      </c>
      <c r="B638" s="10">
        <f t="shared" si="6"/>
        <v>224</v>
      </c>
      <c r="C638" s="10">
        <v>224</v>
      </c>
      <c r="D638" s="9"/>
    </row>
    <row r="639" spans="1:4">
      <c r="A639" s="11" t="s">
        <v>287</v>
      </c>
      <c r="B639" s="10">
        <f t="shared" si="6"/>
        <v>5</v>
      </c>
      <c r="C639" s="10">
        <v>5</v>
      </c>
      <c r="D639" s="9"/>
    </row>
    <row r="640" spans="1:4">
      <c r="A640" s="11" t="s">
        <v>288</v>
      </c>
      <c r="B640" s="10"/>
      <c r="C640" s="10"/>
      <c r="D640" s="9"/>
    </row>
    <row r="641" spans="1:4">
      <c r="A641" s="11" t="s">
        <v>732</v>
      </c>
      <c r="B641" s="10">
        <f t="shared" si="6"/>
        <v>143</v>
      </c>
      <c r="C641" s="10">
        <v>79</v>
      </c>
      <c r="D641" s="9">
        <v>64</v>
      </c>
    </row>
    <row r="642" spans="1:4">
      <c r="A642" s="11" t="s">
        <v>733</v>
      </c>
      <c r="B642" s="10">
        <f t="shared" si="6"/>
        <v>312</v>
      </c>
      <c r="C642" s="10">
        <v>306</v>
      </c>
      <c r="D642" s="9">
        <v>6</v>
      </c>
    </row>
    <row r="643" spans="1:4">
      <c r="A643" s="11" t="s">
        <v>734</v>
      </c>
      <c r="B643" s="10">
        <f t="shared" si="6"/>
        <v>111</v>
      </c>
      <c r="C643" s="10">
        <v>111</v>
      </c>
      <c r="D643" s="9"/>
    </row>
    <row r="644" spans="1:4">
      <c r="A644" s="11" t="s">
        <v>735</v>
      </c>
      <c r="B644" s="10"/>
      <c r="C644" s="10"/>
      <c r="D644" s="9"/>
    </row>
    <row r="645" spans="1:4">
      <c r="A645" s="11" t="s">
        <v>736</v>
      </c>
      <c r="B645" s="10">
        <f t="shared" si="6"/>
        <v>551</v>
      </c>
      <c r="C645" s="10">
        <v>551</v>
      </c>
      <c r="D645" s="9"/>
    </row>
    <row r="646" spans="1:4">
      <c r="A646" s="8" t="s">
        <v>737</v>
      </c>
      <c r="B646" s="10">
        <f t="shared" si="6"/>
        <v>18</v>
      </c>
      <c r="C646" s="10">
        <v>8</v>
      </c>
      <c r="D646" s="9">
        <v>10</v>
      </c>
    </row>
    <row r="647" spans="1:4">
      <c r="A647" s="11" t="s">
        <v>286</v>
      </c>
      <c r="B647" s="10">
        <f t="shared" si="6"/>
        <v>10</v>
      </c>
      <c r="C647" s="10">
        <v>9</v>
      </c>
      <c r="D647" s="9">
        <v>1</v>
      </c>
    </row>
    <row r="648" spans="1:4">
      <c r="A648" s="11" t="s">
        <v>287</v>
      </c>
      <c r="B648" s="10"/>
      <c r="C648" s="10"/>
      <c r="D648" s="9"/>
    </row>
    <row r="649" spans="1:4">
      <c r="A649" s="11" t="s">
        <v>288</v>
      </c>
      <c r="B649" s="10"/>
      <c r="C649" s="10"/>
      <c r="D649" s="9"/>
    </row>
    <row r="650" spans="1:4">
      <c r="A650" s="11" t="s">
        <v>738</v>
      </c>
      <c r="B650" s="10">
        <f>+C650+D650</f>
        <v>9</v>
      </c>
      <c r="C650" s="10"/>
      <c r="D650" s="9">
        <v>9</v>
      </c>
    </row>
    <row r="651" spans="1:4">
      <c r="A651" s="8" t="s">
        <v>739</v>
      </c>
      <c r="B651" s="10"/>
      <c r="C651" s="10"/>
      <c r="D651" s="9"/>
    </row>
    <row r="652" spans="1:4">
      <c r="A652" s="11" t="s">
        <v>740</v>
      </c>
      <c r="B652" s="10"/>
      <c r="C652" s="10"/>
      <c r="D652" s="9"/>
    </row>
    <row r="653" spans="1:4">
      <c r="A653" s="11" t="s">
        <v>741</v>
      </c>
      <c r="B653" s="10"/>
      <c r="C653" s="10"/>
      <c r="D653" s="9"/>
    </row>
    <row r="654" spans="1:4">
      <c r="A654" s="8" t="s">
        <v>742</v>
      </c>
      <c r="B654" s="10">
        <f>+C654+D654</f>
        <v>422</v>
      </c>
      <c r="C654" s="10">
        <v>10</v>
      </c>
      <c r="D654" s="9">
        <v>412</v>
      </c>
    </row>
    <row r="655" spans="1:4">
      <c r="A655" s="11" t="s">
        <v>743</v>
      </c>
      <c r="B655" s="10">
        <f>+C655+D655</f>
        <v>49</v>
      </c>
      <c r="C655" s="10">
        <v>9</v>
      </c>
      <c r="D655" s="9">
        <v>40</v>
      </c>
    </row>
    <row r="656" spans="1:4">
      <c r="A656" s="11" t="s">
        <v>744</v>
      </c>
      <c r="B656" s="10">
        <f>+C656+D656</f>
        <v>372</v>
      </c>
      <c r="C656" s="10"/>
      <c r="D656" s="9">
        <v>372</v>
      </c>
    </row>
    <row r="657" spans="1:4">
      <c r="A657" s="8" t="s">
        <v>745</v>
      </c>
      <c r="B657" s="10"/>
      <c r="C657" s="10"/>
      <c r="D657" s="9"/>
    </row>
    <row r="658" spans="1:4">
      <c r="A658" s="11" t="s">
        <v>746</v>
      </c>
      <c r="B658" s="10"/>
      <c r="C658" s="10"/>
      <c r="D658" s="9"/>
    </row>
    <row r="659" spans="1:4">
      <c r="A659" s="11" t="s">
        <v>747</v>
      </c>
      <c r="B659" s="10"/>
      <c r="C659" s="10"/>
      <c r="D659" s="9"/>
    </row>
    <row r="660" spans="1:4">
      <c r="A660" s="8" t="s">
        <v>748</v>
      </c>
      <c r="B660" s="10"/>
      <c r="C660" s="10"/>
      <c r="D660" s="9"/>
    </row>
    <row r="661" spans="1:4">
      <c r="A661" s="11" t="s">
        <v>749</v>
      </c>
      <c r="B661" s="10"/>
      <c r="C661" s="10"/>
      <c r="D661" s="9"/>
    </row>
    <row r="662" spans="1:4">
      <c r="A662" s="11" t="s">
        <v>750</v>
      </c>
      <c r="B662" s="10"/>
      <c r="C662" s="10"/>
      <c r="D662" s="9"/>
    </row>
    <row r="663" spans="1:4">
      <c r="A663" s="8" t="s">
        <v>751</v>
      </c>
      <c r="B663" s="10"/>
      <c r="C663" s="10"/>
      <c r="D663" s="9"/>
    </row>
    <row r="664" spans="1:4">
      <c r="A664" s="11" t="s">
        <v>752</v>
      </c>
      <c r="B664" s="10"/>
      <c r="C664" s="10"/>
      <c r="D664" s="9"/>
    </row>
    <row r="665" spans="1:4">
      <c r="A665" s="11" t="s">
        <v>753</v>
      </c>
      <c r="B665" s="10"/>
      <c r="C665" s="10"/>
      <c r="D665" s="9"/>
    </row>
    <row r="666" spans="1:4">
      <c r="A666" s="8" t="s">
        <v>754</v>
      </c>
      <c r="B666" s="10">
        <f>+C666+D666</f>
        <v>902</v>
      </c>
      <c r="C666" s="10">
        <v>902</v>
      </c>
      <c r="D666" s="9"/>
    </row>
    <row r="667" spans="1:4">
      <c r="A667" s="11" t="s">
        <v>755</v>
      </c>
      <c r="B667" s="10">
        <f>+C667+D667</f>
        <v>902</v>
      </c>
      <c r="C667" s="10">
        <v>902</v>
      </c>
      <c r="D667" s="9"/>
    </row>
    <row r="668" spans="1:4">
      <c r="A668" s="11" t="s">
        <v>756</v>
      </c>
      <c r="B668" s="10"/>
      <c r="C668" s="10"/>
      <c r="D668" s="9"/>
    </row>
    <row r="669" spans="1:4">
      <c r="A669" s="11" t="s">
        <v>757</v>
      </c>
      <c r="B669" s="10"/>
      <c r="C669" s="10"/>
      <c r="D669" s="9"/>
    </row>
    <row r="670" spans="1:4">
      <c r="A670" s="8" t="s">
        <v>758</v>
      </c>
      <c r="B670" s="10">
        <f>+C670+D670</f>
        <v>94</v>
      </c>
      <c r="C670" s="10"/>
      <c r="D670" s="9">
        <v>94</v>
      </c>
    </row>
    <row r="671" spans="1:4">
      <c r="A671" s="11" t="s">
        <v>759</v>
      </c>
      <c r="B671" s="10"/>
      <c r="C671" s="10"/>
      <c r="D671" s="9"/>
    </row>
    <row r="672" spans="1:4">
      <c r="A672" s="11" t="s">
        <v>760</v>
      </c>
      <c r="B672" s="10">
        <f>+C672+D672</f>
        <v>94</v>
      </c>
      <c r="C672" s="10"/>
      <c r="D672" s="9">
        <v>94</v>
      </c>
    </row>
    <row r="673" spans="1:4">
      <c r="A673" s="11" t="s">
        <v>761</v>
      </c>
      <c r="B673" s="10"/>
      <c r="C673" s="10"/>
      <c r="D673" s="9"/>
    </row>
    <row r="674" spans="1:4">
      <c r="A674" s="11" t="s">
        <v>762</v>
      </c>
      <c r="B674" s="10"/>
      <c r="C674" s="10"/>
      <c r="D674" s="9"/>
    </row>
    <row r="675" spans="1:4">
      <c r="A675" s="8" t="s">
        <v>763</v>
      </c>
      <c r="B675" s="10">
        <f>+C675+D675</f>
        <v>323</v>
      </c>
      <c r="C675" s="10">
        <v>323</v>
      </c>
      <c r="D675" s="9"/>
    </row>
    <row r="676" spans="1:4">
      <c r="A676" s="11" t="s">
        <v>286</v>
      </c>
      <c r="B676" s="10">
        <f>+C676+D676</f>
        <v>149</v>
      </c>
      <c r="C676" s="10">
        <v>149</v>
      </c>
      <c r="D676" s="9"/>
    </row>
    <row r="677" spans="1:4">
      <c r="A677" s="11" t="s">
        <v>287</v>
      </c>
      <c r="B677" s="10"/>
      <c r="C677" s="10"/>
      <c r="D677" s="9"/>
    </row>
    <row r="678" spans="1:4">
      <c r="A678" s="11" t="s">
        <v>288</v>
      </c>
      <c r="B678" s="10"/>
      <c r="C678" s="10"/>
      <c r="D678" s="9"/>
    </row>
    <row r="679" spans="1:4">
      <c r="A679" s="11" t="s">
        <v>764</v>
      </c>
      <c r="B679" s="10"/>
      <c r="C679" s="10"/>
      <c r="D679" s="9"/>
    </row>
    <row r="680" spans="1:4">
      <c r="A680" s="11" t="s">
        <v>765</v>
      </c>
      <c r="B680" s="10"/>
      <c r="C680" s="10"/>
      <c r="D680" s="9"/>
    </row>
    <row r="681" spans="1:4">
      <c r="A681" s="11" t="s">
        <v>296</v>
      </c>
      <c r="B681" s="10"/>
      <c r="C681" s="10"/>
      <c r="D681" s="9"/>
    </row>
    <row r="682" spans="1:4">
      <c r="A682" s="11" t="s">
        <v>766</v>
      </c>
      <c r="B682" s="10">
        <f>+C682+D682</f>
        <v>174</v>
      </c>
      <c r="C682" s="10">
        <v>174</v>
      </c>
      <c r="D682" s="9"/>
    </row>
    <row r="683" spans="1:4">
      <c r="A683" s="8" t="s">
        <v>767</v>
      </c>
      <c r="B683" s="10"/>
      <c r="C683" s="10"/>
      <c r="D683" s="9"/>
    </row>
    <row r="684" spans="1:4">
      <c r="A684" s="11" t="s">
        <v>768</v>
      </c>
      <c r="B684" s="10"/>
      <c r="C684" s="10"/>
      <c r="D684" s="9"/>
    </row>
    <row r="685" spans="1:4">
      <c r="A685" s="11" t="s">
        <v>769</v>
      </c>
      <c r="B685" s="10"/>
      <c r="C685" s="10"/>
      <c r="D685" s="9"/>
    </row>
    <row r="686" spans="1:4">
      <c r="A686" s="8" t="s">
        <v>770</v>
      </c>
      <c r="B686" s="10">
        <f t="shared" ref="B686:B691" si="7">+C686+D686</f>
        <v>3234</v>
      </c>
      <c r="C686" s="10">
        <v>2092</v>
      </c>
      <c r="D686" s="9">
        <v>1142</v>
      </c>
    </row>
    <row r="687" spans="1:4">
      <c r="A687" s="11" t="s">
        <v>771</v>
      </c>
      <c r="B687" s="10">
        <f t="shared" si="7"/>
        <v>3234</v>
      </c>
      <c r="C687" s="10">
        <v>2092</v>
      </c>
      <c r="D687" s="9">
        <v>1142</v>
      </c>
    </row>
    <row r="688" spans="1:4">
      <c r="A688" s="8" t="s">
        <v>772</v>
      </c>
      <c r="B688" s="10">
        <f t="shared" si="7"/>
        <v>17346</v>
      </c>
      <c r="C688" s="10">
        <v>14118</v>
      </c>
      <c r="D688" s="9">
        <v>3228</v>
      </c>
    </row>
    <row r="689" spans="1:4">
      <c r="A689" s="8" t="s">
        <v>773</v>
      </c>
      <c r="B689" s="10">
        <f t="shared" si="7"/>
        <v>1977</v>
      </c>
      <c r="C689" s="10">
        <v>1977</v>
      </c>
      <c r="D689" s="9"/>
    </row>
    <row r="690" spans="1:4">
      <c r="A690" s="11" t="s">
        <v>286</v>
      </c>
      <c r="B690" s="10">
        <f t="shared" si="7"/>
        <v>1419</v>
      </c>
      <c r="C690" s="10">
        <v>1419</v>
      </c>
      <c r="D690" s="9"/>
    </row>
    <row r="691" spans="1:4">
      <c r="A691" s="11" t="s">
        <v>287</v>
      </c>
      <c r="B691" s="10">
        <f t="shared" si="7"/>
        <v>215</v>
      </c>
      <c r="C691" s="10">
        <v>215</v>
      </c>
      <c r="D691" s="9"/>
    </row>
    <row r="692" spans="1:4">
      <c r="A692" s="11" t="s">
        <v>288</v>
      </c>
      <c r="B692" s="10"/>
      <c r="C692" s="10"/>
      <c r="D692" s="9"/>
    </row>
    <row r="693" spans="1:4">
      <c r="A693" s="11" t="s">
        <v>774</v>
      </c>
      <c r="B693" s="10">
        <f>+C693+D693</f>
        <v>343</v>
      </c>
      <c r="C693" s="10">
        <v>343</v>
      </c>
      <c r="D693" s="9"/>
    </row>
    <row r="694" spans="1:4">
      <c r="A694" s="8" t="s">
        <v>775</v>
      </c>
      <c r="B694" s="10">
        <f>+C694+D694</f>
        <v>3604</v>
      </c>
      <c r="C694" s="10">
        <v>2592</v>
      </c>
      <c r="D694" s="9">
        <v>1012</v>
      </c>
    </row>
    <row r="695" spans="1:4">
      <c r="A695" s="11" t="s">
        <v>776</v>
      </c>
      <c r="B695" s="10">
        <f>+C695+D695</f>
        <v>804</v>
      </c>
      <c r="C695" s="10">
        <v>804</v>
      </c>
      <c r="D695" s="9"/>
    </row>
    <row r="696" spans="1:4">
      <c r="A696" s="11" t="s">
        <v>777</v>
      </c>
      <c r="B696" s="10">
        <f>+C696+D696</f>
        <v>184</v>
      </c>
      <c r="C696" s="10">
        <v>184</v>
      </c>
      <c r="D696" s="9"/>
    </row>
    <row r="697" spans="1:4">
      <c r="A697" s="11" t="s">
        <v>778</v>
      </c>
      <c r="B697" s="10">
        <f>+C697+D697</f>
        <v>1139</v>
      </c>
      <c r="C697" s="10">
        <v>508</v>
      </c>
      <c r="D697" s="9">
        <v>631</v>
      </c>
    </row>
    <row r="698" spans="1:4">
      <c r="A698" s="11" t="s">
        <v>779</v>
      </c>
      <c r="B698" s="10"/>
      <c r="C698" s="10"/>
      <c r="D698" s="9"/>
    </row>
    <row r="699" spans="1:4">
      <c r="A699" s="11" t="s">
        <v>780</v>
      </c>
      <c r="B699" s="10">
        <f>+C699+D699</f>
        <v>26</v>
      </c>
      <c r="C699" s="10">
        <v>26</v>
      </c>
      <c r="D699" s="9"/>
    </row>
    <row r="700" spans="1:4">
      <c r="A700" s="11" t="s">
        <v>781</v>
      </c>
      <c r="B700" s="10">
        <f>+C700+D700</f>
        <v>24</v>
      </c>
      <c r="C700" s="10">
        <v>24</v>
      </c>
      <c r="D700" s="9"/>
    </row>
    <row r="701" spans="1:4">
      <c r="A701" s="11" t="s">
        <v>782</v>
      </c>
      <c r="B701" s="10"/>
      <c r="C701" s="10"/>
      <c r="D701" s="9"/>
    </row>
    <row r="702" spans="1:4">
      <c r="A702" s="11" t="s">
        <v>783</v>
      </c>
      <c r="B702" s="10">
        <f>+C702+D702</f>
        <v>9</v>
      </c>
      <c r="C702" s="10">
        <v>9</v>
      </c>
      <c r="D702" s="9"/>
    </row>
    <row r="703" spans="1:4">
      <c r="A703" s="11" t="s">
        <v>784</v>
      </c>
      <c r="B703" s="10"/>
      <c r="C703" s="10"/>
      <c r="D703" s="9"/>
    </row>
    <row r="704" spans="1:4">
      <c r="A704" s="11" t="s">
        <v>785</v>
      </c>
      <c r="B704" s="10"/>
      <c r="C704" s="10"/>
      <c r="D704" s="9"/>
    </row>
    <row r="705" spans="1:4">
      <c r="A705" s="11" t="s">
        <v>786</v>
      </c>
      <c r="B705" s="10"/>
      <c r="C705" s="10"/>
      <c r="D705" s="9"/>
    </row>
    <row r="706" spans="1:4">
      <c r="A706" s="11" t="s">
        <v>787</v>
      </c>
      <c r="B706" s="10"/>
      <c r="C706" s="10"/>
      <c r="D706" s="9"/>
    </row>
    <row r="707" spans="1:4">
      <c r="A707" s="11" t="s">
        <v>788</v>
      </c>
      <c r="B707" s="10">
        <f>+C707+D707</f>
        <v>1419</v>
      </c>
      <c r="C707" s="10">
        <v>1038</v>
      </c>
      <c r="D707" s="9">
        <v>381</v>
      </c>
    </row>
    <row r="708" spans="1:4">
      <c r="A708" s="8" t="s">
        <v>789</v>
      </c>
      <c r="B708" s="10">
        <f>+C708+D708</f>
        <v>91</v>
      </c>
      <c r="C708" s="10">
        <v>91</v>
      </c>
      <c r="D708" s="9"/>
    </row>
    <row r="709" spans="1:4">
      <c r="A709" s="11" t="s">
        <v>790</v>
      </c>
      <c r="B709" s="10"/>
      <c r="C709" s="10"/>
      <c r="D709" s="9"/>
    </row>
    <row r="710" spans="1:4">
      <c r="A710" s="11" t="s">
        <v>791</v>
      </c>
      <c r="B710" s="10"/>
      <c r="C710" s="10"/>
      <c r="D710" s="9"/>
    </row>
    <row r="711" spans="1:4">
      <c r="A711" s="11" t="s">
        <v>792</v>
      </c>
      <c r="B711" s="10">
        <f t="shared" ref="B711:B775" si="8">+C711+D711</f>
        <v>91</v>
      </c>
      <c r="C711" s="10">
        <v>91</v>
      </c>
      <c r="D711" s="9"/>
    </row>
    <row r="712" spans="1:4">
      <c r="A712" s="8" t="s">
        <v>793</v>
      </c>
      <c r="B712" s="10">
        <f t="shared" si="8"/>
        <v>4980</v>
      </c>
      <c r="C712" s="10">
        <v>4088</v>
      </c>
      <c r="D712" s="9">
        <v>892</v>
      </c>
    </row>
    <row r="713" spans="1:4">
      <c r="A713" s="11" t="s">
        <v>794</v>
      </c>
      <c r="B713" s="10">
        <f t="shared" si="8"/>
        <v>922</v>
      </c>
      <c r="C713" s="10">
        <v>922</v>
      </c>
      <c r="D713" s="9"/>
    </row>
    <row r="714" spans="1:4">
      <c r="A714" s="11" t="s">
        <v>795</v>
      </c>
      <c r="B714" s="10">
        <f t="shared" si="8"/>
        <v>299</v>
      </c>
      <c r="C714" s="10">
        <v>299</v>
      </c>
      <c r="D714" s="9"/>
    </row>
    <row r="715" spans="1:4">
      <c r="A715" s="11" t="s">
        <v>796</v>
      </c>
      <c r="B715" s="10">
        <f t="shared" si="8"/>
        <v>1378</v>
      </c>
      <c r="C715" s="10">
        <v>1378</v>
      </c>
      <c r="D715" s="9"/>
    </row>
    <row r="716" spans="1:4">
      <c r="A716" s="11" t="s">
        <v>797</v>
      </c>
      <c r="B716" s="10"/>
      <c r="C716" s="10"/>
      <c r="D716" s="9"/>
    </row>
    <row r="717" spans="1:4">
      <c r="A717" s="11" t="s">
        <v>798</v>
      </c>
      <c r="B717" s="10">
        <f t="shared" si="8"/>
        <v>66</v>
      </c>
      <c r="C717" s="10">
        <v>66</v>
      </c>
      <c r="D717" s="9"/>
    </row>
    <row r="718" spans="1:4">
      <c r="A718" s="11" t="s">
        <v>799</v>
      </c>
      <c r="B718" s="10">
        <f t="shared" si="8"/>
        <v>152</v>
      </c>
      <c r="C718" s="10">
        <v>152</v>
      </c>
      <c r="D718" s="9"/>
    </row>
    <row r="719" spans="1:4">
      <c r="A719" s="11" t="s">
        <v>800</v>
      </c>
      <c r="B719" s="10"/>
      <c r="C719" s="10"/>
      <c r="D719" s="9"/>
    </row>
    <row r="720" spans="1:4">
      <c r="A720" s="11" t="s">
        <v>801</v>
      </c>
      <c r="B720" s="10">
        <f t="shared" si="8"/>
        <v>283</v>
      </c>
      <c r="C720" s="10">
        <v>239</v>
      </c>
      <c r="D720" s="9">
        <v>44</v>
      </c>
    </row>
    <row r="721" spans="1:4">
      <c r="A721" s="11" t="s">
        <v>802</v>
      </c>
      <c r="B721" s="10">
        <f t="shared" si="8"/>
        <v>1100</v>
      </c>
      <c r="C721" s="10">
        <v>252</v>
      </c>
      <c r="D721" s="9">
        <v>848</v>
      </c>
    </row>
    <row r="722" spans="1:4">
      <c r="A722" s="11" t="s">
        <v>803</v>
      </c>
      <c r="B722" s="10">
        <f t="shared" si="8"/>
        <v>54</v>
      </c>
      <c r="C722" s="10">
        <v>54</v>
      </c>
      <c r="D722" s="9"/>
    </row>
    <row r="723" spans="1:4">
      <c r="A723" s="11" t="s">
        <v>804</v>
      </c>
      <c r="B723" s="10">
        <f t="shared" si="8"/>
        <v>724</v>
      </c>
      <c r="C723" s="10">
        <v>724</v>
      </c>
      <c r="D723" s="9"/>
    </row>
    <row r="724" spans="1:4">
      <c r="A724" s="8" t="s">
        <v>805</v>
      </c>
      <c r="B724" s="10">
        <f t="shared" si="8"/>
        <v>121</v>
      </c>
      <c r="C724" s="10">
        <v>48</v>
      </c>
      <c r="D724" s="9">
        <v>73</v>
      </c>
    </row>
    <row r="725" spans="1:4">
      <c r="A725" s="11" t="s">
        <v>806</v>
      </c>
      <c r="B725" s="10">
        <f t="shared" si="8"/>
        <v>121</v>
      </c>
      <c r="C725" s="10">
        <v>48</v>
      </c>
      <c r="D725" s="9">
        <v>73</v>
      </c>
    </row>
    <row r="726" spans="1:4">
      <c r="A726" s="11" t="s">
        <v>807</v>
      </c>
      <c r="B726" s="10"/>
      <c r="C726" s="10"/>
      <c r="D726" s="9"/>
    </row>
    <row r="727" spans="1:4">
      <c r="A727" s="8" t="s">
        <v>808</v>
      </c>
      <c r="B727" s="10">
        <f t="shared" si="8"/>
        <v>2642</v>
      </c>
      <c r="C727" s="10">
        <v>1775</v>
      </c>
      <c r="D727" s="9">
        <v>867</v>
      </c>
    </row>
    <row r="728" spans="1:4">
      <c r="A728" s="11" t="s">
        <v>809</v>
      </c>
      <c r="B728" s="10">
        <f t="shared" si="8"/>
        <v>2</v>
      </c>
      <c r="C728" s="10">
        <v>2</v>
      </c>
      <c r="D728" s="9"/>
    </row>
    <row r="729" spans="1:4">
      <c r="A729" s="11" t="s">
        <v>810</v>
      </c>
      <c r="B729" s="10">
        <f t="shared" si="8"/>
        <v>1557</v>
      </c>
      <c r="C729" s="10">
        <v>700</v>
      </c>
      <c r="D729" s="9">
        <v>857</v>
      </c>
    </row>
    <row r="730" spans="1:4">
      <c r="A730" s="11" t="s">
        <v>811</v>
      </c>
      <c r="B730" s="10">
        <f t="shared" si="8"/>
        <v>1083</v>
      </c>
      <c r="C730" s="10">
        <v>1073</v>
      </c>
      <c r="D730" s="9">
        <v>10</v>
      </c>
    </row>
    <row r="731" spans="1:4">
      <c r="A731" s="8" t="s">
        <v>812</v>
      </c>
      <c r="B731" s="10">
        <f t="shared" si="8"/>
        <v>3530</v>
      </c>
      <c r="C731" s="10">
        <v>3530</v>
      </c>
      <c r="D731" s="9"/>
    </row>
    <row r="732" spans="1:4">
      <c r="A732" s="11" t="s">
        <v>813</v>
      </c>
      <c r="B732" s="10">
        <f t="shared" si="8"/>
        <v>2234</v>
      </c>
      <c r="C732" s="10">
        <v>2234</v>
      </c>
      <c r="D732" s="9"/>
    </row>
    <row r="733" spans="1:4">
      <c r="A733" s="11" t="s">
        <v>814</v>
      </c>
      <c r="B733" s="10">
        <f t="shared" si="8"/>
        <v>626</v>
      </c>
      <c r="C733" s="10">
        <v>626</v>
      </c>
      <c r="D733" s="9"/>
    </row>
    <row r="734" spans="1:4">
      <c r="A734" s="11" t="s">
        <v>815</v>
      </c>
      <c r="B734" s="10">
        <f t="shared" si="8"/>
        <v>661</v>
      </c>
      <c r="C734" s="10">
        <v>661</v>
      </c>
      <c r="D734" s="9"/>
    </row>
    <row r="735" spans="1:4">
      <c r="A735" s="11" t="s">
        <v>816</v>
      </c>
      <c r="B735" s="10">
        <f t="shared" si="8"/>
        <v>10</v>
      </c>
      <c r="C735" s="10">
        <v>10</v>
      </c>
      <c r="D735" s="9"/>
    </row>
    <row r="736" spans="1:4">
      <c r="A736" s="8" t="s">
        <v>817</v>
      </c>
      <c r="B736" s="10"/>
      <c r="C736" s="10"/>
      <c r="D736" s="9"/>
    </row>
    <row r="737" spans="1:4">
      <c r="A737" s="11" t="s">
        <v>818</v>
      </c>
      <c r="B737" s="10"/>
      <c r="C737" s="10"/>
      <c r="D737" s="9"/>
    </row>
    <row r="738" spans="1:4">
      <c r="A738" s="11" t="s">
        <v>819</v>
      </c>
      <c r="B738" s="10"/>
      <c r="C738" s="10"/>
      <c r="D738" s="9"/>
    </row>
    <row r="739" spans="1:4">
      <c r="A739" s="11" t="s">
        <v>820</v>
      </c>
      <c r="B739" s="10"/>
      <c r="C739" s="10"/>
      <c r="D739" s="9"/>
    </row>
    <row r="740" spans="1:4">
      <c r="A740" s="8" t="s">
        <v>821</v>
      </c>
      <c r="B740" s="10">
        <f t="shared" si="8"/>
        <v>311</v>
      </c>
      <c r="C740" s="10"/>
      <c r="D740" s="9">
        <v>311</v>
      </c>
    </row>
    <row r="741" spans="1:4">
      <c r="A741" s="11" t="s">
        <v>822</v>
      </c>
      <c r="B741" s="10">
        <f t="shared" si="8"/>
        <v>26</v>
      </c>
      <c r="C741" s="10"/>
      <c r="D741" s="9">
        <v>26</v>
      </c>
    </row>
    <row r="742" spans="1:4">
      <c r="A742" s="11" t="s">
        <v>823</v>
      </c>
      <c r="B742" s="10">
        <f t="shared" si="8"/>
        <v>260</v>
      </c>
      <c r="C742" s="10"/>
      <c r="D742" s="9">
        <v>260</v>
      </c>
    </row>
    <row r="743" spans="1:4">
      <c r="A743" s="11" t="s">
        <v>824</v>
      </c>
      <c r="B743" s="10">
        <f t="shared" si="8"/>
        <v>25</v>
      </c>
      <c r="C743" s="10"/>
      <c r="D743" s="9">
        <v>25</v>
      </c>
    </row>
    <row r="744" spans="1:4">
      <c r="A744" s="8" t="s">
        <v>825</v>
      </c>
      <c r="B744" s="10">
        <f t="shared" si="8"/>
        <v>56</v>
      </c>
      <c r="C744" s="10"/>
      <c r="D744" s="9">
        <v>56</v>
      </c>
    </row>
    <row r="745" spans="1:4">
      <c r="A745" s="11" t="s">
        <v>826</v>
      </c>
      <c r="B745" s="10">
        <f t="shared" si="8"/>
        <v>56</v>
      </c>
      <c r="C745" s="10"/>
      <c r="D745" s="9">
        <v>56</v>
      </c>
    </row>
    <row r="746" spans="1:4">
      <c r="A746" s="11" t="s">
        <v>827</v>
      </c>
      <c r="B746" s="10"/>
      <c r="C746" s="10"/>
      <c r="D746" s="9"/>
    </row>
    <row r="747" spans="1:4">
      <c r="A747" s="8" t="s">
        <v>828</v>
      </c>
      <c r="B747" s="10">
        <f t="shared" si="8"/>
        <v>18</v>
      </c>
      <c r="C747" s="10">
        <v>18</v>
      </c>
      <c r="D747" s="9"/>
    </row>
    <row r="748" spans="1:4">
      <c r="A748" s="11" t="s">
        <v>286</v>
      </c>
      <c r="B748" s="10">
        <f t="shared" si="8"/>
        <v>9</v>
      </c>
      <c r="C748" s="10">
        <v>9</v>
      </c>
      <c r="D748" s="9"/>
    </row>
    <row r="749" spans="1:4">
      <c r="A749" s="11" t="s">
        <v>287</v>
      </c>
      <c r="B749" s="10"/>
      <c r="C749" s="10"/>
      <c r="D749" s="9"/>
    </row>
    <row r="750" spans="1:4">
      <c r="A750" s="11" t="s">
        <v>288</v>
      </c>
      <c r="B750" s="10"/>
      <c r="C750" s="10"/>
      <c r="D750" s="9"/>
    </row>
    <row r="751" spans="1:4">
      <c r="A751" s="11" t="s">
        <v>329</v>
      </c>
      <c r="B751" s="10"/>
      <c r="C751" s="10"/>
      <c r="D751" s="9"/>
    </row>
    <row r="752" spans="1:4">
      <c r="A752" s="11" t="s">
        <v>829</v>
      </c>
      <c r="B752" s="10"/>
      <c r="C752" s="10"/>
      <c r="D752" s="9"/>
    </row>
    <row r="753" spans="1:4">
      <c r="A753" s="11" t="s">
        <v>830</v>
      </c>
      <c r="B753" s="10"/>
      <c r="C753" s="10"/>
      <c r="D753" s="9"/>
    </row>
    <row r="754" spans="1:4">
      <c r="A754" s="11" t="s">
        <v>296</v>
      </c>
      <c r="B754" s="10">
        <f t="shared" si="8"/>
        <v>9</v>
      </c>
      <c r="C754" s="10">
        <v>9</v>
      </c>
      <c r="D754" s="9"/>
    </row>
    <row r="755" spans="1:4">
      <c r="A755" s="11" t="s">
        <v>831</v>
      </c>
      <c r="B755" s="10"/>
      <c r="C755" s="10"/>
      <c r="D755" s="9"/>
    </row>
    <row r="756" spans="1:4">
      <c r="A756" s="8" t="s">
        <v>832</v>
      </c>
      <c r="B756" s="10">
        <f t="shared" si="8"/>
        <v>17</v>
      </c>
      <c r="C756" s="10"/>
      <c r="D756" s="9">
        <v>17</v>
      </c>
    </row>
    <row r="757" spans="1:4">
      <c r="A757" s="11" t="s">
        <v>833</v>
      </c>
      <c r="B757" s="10">
        <f t="shared" si="8"/>
        <v>17</v>
      </c>
      <c r="C757" s="10"/>
      <c r="D757" s="9">
        <v>17</v>
      </c>
    </row>
    <row r="758" spans="1:4">
      <c r="A758" s="8" t="s">
        <v>834</v>
      </c>
      <c r="B758" s="10">
        <f t="shared" si="8"/>
        <v>19271</v>
      </c>
      <c r="C758" s="10">
        <v>15762</v>
      </c>
      <c r="D758" s="9">
        <v>3509</v>
      </c>
    </row>
    <row r="759" spans="1:4">
      <c r="A759" s="8" t="s">
        <v>835</v>
      </c>
      <c r="B759" s="10">
        <f t="shared" si="8"/>
        <v>3301</v>
      </c>
      <c r="C759" s="10">
        <v>3203</v>
      </c>
      <c r="D759" s="9">
        <v>98</v>
      </c>
    </row>
    <row r="760" spans="1:4">
      <c r="A760" s="11" t="s">
        <v>286</v>
      </c>
      <c r="B760" s="10">
        <f t="shared" si="8"/>
        <v>1972</v>
      </c>
      <c r="C760" s="10">
        <v>1972</v>
      </c>
      <c r="D760" s="9"/>
    </row>
    <row r="761" spans="1:4">
      <c r="A761" s="11" t="s">
        <v>287</v>
      </c>
      <c r="B761" s="10">
        <f t="shared" si="8"/>
        <v>4</v>
      </c>
      <c r="C761" s="10">
        <v>4</v>
      </c>
      <c r="D761" s="9"/>
    </row>
    <row r="762" spans="1:4">
      <c r="A762" s="11" t="s">
        <v>288</v>
      </c>
      <c r="B762" s="10"/>
      <c r="C762" s="10"/>
      <c r="D762" s="9"/>
    </row>
    <row r="763" spans="1:4">
      <c r="A763" s="11" t="s">
        <v>836</v>
      </c>
      <c r="B763" s="10">
        <f t="shared" si="8"/>
        <v>64</v>
      </c>
      <c r="C763" s="10">
        <v>64</v>
      </c>
      <c r="D763" s="9"/>
    </row>
    <row r="764" spans="1:4">
      <c r="A764" s="11" t="s">
        <v>837</v>
      </c>
      <c r="B764" s="10"/>
      <c r="C764" s="10"/>
      <c r="D764" s="9"/>
    </row>
    <row r="765" spans="1:4">
      <c r="A765" s="11" t="s">
        <v>838</v>
      </c>
      <c r="B765" s="10"/>
      <c r="C765" s="10"/>
      <c r="D765" s="9"/>
    </row>
    <row r="766" spans="1:4">
      <c r="A766" s="11" t="s">
        <v>839</v>
      </c>
      <c r="B766" s="10"/>
      <c r="C766" s="10"/>
      <c r="D766" s="9"/>
    </row>
    <row r="767" spans="1:4">
      <c r="A767" s="11" t="s">
        <v>316</v>
      </c>
      <c r="B767" s="10"/>
      <c r="C767" s="10"/>
      <c r="D767" s="9"/>
    </row>
    <row r="768" spans="1:4">
      <c r="A768" s="11" t="s">
        <v>840</v>
      </c>
      <c r="B768" s="10">
        <f t="shared" si="8"/>
        <v>1260</v>
      </c>
      <c r="C768" s="10">
        <v>1162</v>
      </c>
      <c r="D768" s="9">
        <v>98</v>
      </c>
    </row>
    <row r="769" spans="1:4">
      <c r="A769" s="8" t="s">
        <v>841</v>
      </c>
      <c r="B769" s="10">
        <f t="shared" si="8"/>
        <v>679</v>
      </c>
      <c r="C769" s="10">
        <v>679</v>
      </c>
      <c r="D769" s="9"/>
    </row>
    <row r="770" spans="1:4">
      <c r="A770" s="11" t="s">
        <v>842</v>
      </c>
      <c r="B770" s="10">
        <f t="shared" si="8"/>
        <v>606</v>
      </c>
      <c r="C770" s="10">
        <v>606</v>
      </c>
      <c r="D770" s="9"/>
    </row>
    <row r="771" spans="1:4">
      <c r="A771" s="11" t="s">
        <v>843</v>
      </c>
      <c r="B771" s="10"/>
      <c r="C771" s="10"/>
      <c r="D771" s="9"/>
    </row>
    <row r="772" spans="1:4">
      <c r="A772" s="11" t="s">
        <v>844</v>
      </c>
      <c r="B772" s="10">
        <f t="shared" si="8"/>
        <v>72</v>
      </c>
      <c r="C772" s="10">
        <v>72</v>
      </c>
      <c r="D772" s="9"/>
    </row>
    <row r="773" spans="1:4">
      <c r="A773" s="8" t="s">
        <v>845</v>
      </c>
      <c r="B773" s="10">
        <f t="shared" si="8"/>
        <v>6810</v>
      </c>
      <c r="C773" s="10">
        <v>4317</v>
      </c>
      <c r="D773" s="9">
        <v>2493</v>
      </c>
    </row>
    <row r="774" spans="1:4">
      <c r="A774" s="11" t="s">
        <v>846</v>
      </c>
      <c r="B774" s="10">
        <f t="shared" si="8"/>
        <v>2082</v>
      </c>
      <c r="C774" s="10">
        <v>1586</v>
      </c>
      <c r="D774" s="9">
        <v>496</v>
      </c>
    </row>
    <row r="775" spans="1:4">
      <c r="A775" s="11" t="s">
        <v>847</v>
      </c>
      <c r="B775" s="10">
        <f t="shared" si="8"/>
        <v>1252</v>
      </c>
      <c r="C775" s="10"/>
      <c r="D775" s="9">
        <v>1252</v>
      </c>
    </row>
    <row r="776" spans="1:4">
      <c r="A776" s="11" t="s">
        <v>848</v>
      </c>
      <c r="B776" s="10"/>
      <c r="C776" s="10"/>
      <c r="D776" s="9"/>
    </row>
    <row r="777" spans="1:4">
      <c r="A777" s="11" t="s">
        <v>849</v>
      </c>
      <c r="B777" s="10"/>
      <c r="C777" s="10"/>
      <c r="D777" s="9"/>
    </row>
    <row r="778" spans="1:4">
      <c r="A778" s="11" t="s">
        <v>850</v>
      </c>
      <c r="B778" s="10"/>
      <c r="C778" s="10"/>
      <c r="D778" s="9"/>
    </row>
    <row r="779" spans="1:4">
      <c r="A779" s="11" t="s">
        <v>851</v>
      </c>
      <c r="B779" s="10"/>
      <c r="C779" s="10"/>
      <c r="D779" s="9"/>
    </row>
    <row r="780" spans="1:4">
      <c r="A780" s="11" t="s">
        <v>852</v>
      </c>
      <c r="B780" s="10">
        <f>+C780+D780</f>
        <v>3475</v>
      </c>
      <c r="C780" s="10">
        <v>2730</v>
      </c>
      <c r="D780" s="9">
        <v>745</v>
      </c>
    </row>
    <row r="781" spans="1:4">
      <c r="A781" s="8" t="s">
        <v>853</v>
      </c>
      <c r="B781" s="10">
        <f>+C781+D781</f>
        <v>20</v>
      </c>
      <c r="C781" s="10">
        <v>20</v>
      </c>
      <c r="D781" s="9"/>
    </row>
    <row r="782" spans="1:4">
      <c r="A782" s="11" t="s">
        <v>854</v>
      </c>
      <c r="B782" s="10"/>
      <c r="C782" s="10"/>
      <c r="D782" s="9"/>
    </row>
    <row r="783" spans="1:4">
      <c r="A783" s="11" t="s">
        <v>855</v>
      </c>
      <c r="B783" s="10">
        <f>+C783+D783</f>
        <v>20</v>
      </c>
      <c r="C783" s="10">
        <v>20</v>
      </c>
      <c r="D783" s="9"/>
    </row>
    <row r="784" spans="1:4">
      <c r="A784" s="11" t="s">
        <v>856</v>
      </c>
      <c r="B784" s="10"/>
      <c r="C784" s="10"/>
      <c r="D784" s="9"/>
    </row>
    <row r="785" spans="1:4">
      <c r="A785" s="11" t="s">
        <v>857</v>
      </c>
      <c r="B785" s="10"/>
      <c r="C785" s="10"/>
      <c r="D785" s="9"/>
    </row>
    <row r="786" spans="1:4">
      <c r="A786" s="8" t="s">
        <v>858</v>
      </c>
      <c r="B786" s="10">
        <f>+C786+D786</f>
        <v>9</v>
      </c>
      <c r="C786" s="10">
        <v>2</v>
      </c>
      <c r="D786" s="9">
        <v>7</v>
      </c>
    </row>
    <row r="787" spans="1:4">
      <c r="A787" s="11" t="s">
        <v>859</v>
      </c>
      <c r="B787" s="10"/>
      <c r="C787" s="10"/>
      <c r="D787" s="9"/>
    </row>
    <row r="788" spans="1:4">
      <c r="A788" s="11" t="s">
        <v>860</v>
      </c>
      <c r="B788" s="10"/>
      <c r="C788" s="10"/>
      <c r="D788" s="9"/>
    </row>
    <row r="789" spans="1:4">
      <c r="A789" s="11" t="s">
        <v>861</v>
      </c>
      <c r="B789" s="10"/>
      <c r="C789" s="10"/>
      <c r="D789" s="9"/>
    </row>
    <row r="790" spans="1:4">
      <c r="A790" s="11" t="s">
        <v>862</v>
      </c>
      <c r="B790" s="10"/>
      <c r="C790" s="10"/>
      <c r="D790" s="9"/>
    </row>
    <row r="791" spans="1:4">
      <c r="A791" s="11" t="s">
        <v>863</v>
      </c>
      <c r="B791" s="10">
        <f>+C791+D791</f>
        <v>9</v>
      </c>
      <c r="C791" s="10">
        <v>2</v>
      </c>
      <c r="D791" s="9">
        <v>7</v>
      </c>
    </row>
    <row r="792" spans="1:4">
      <c r="A792" s="11" t="s">
        <v>864</v>
      </c>
      <c r="B792" s="10"/>
      <c r="C792" s="10"/>
      <c r="D792" s="9"/>
    </row>
    <row r="793" spans="1:4">
      <c r="A793" s="8" t="s">
        <v>865</v>
      </c>
      <c r="B793" s="10"/>
      <c r="C793" s="10"/>
      <c r="D793" s="9"/>
    </row>
    <row r="794" spans="1:4">
      <c r="A794" s="11" t="s">
        <v>866</v>
      </c>
      <c r="B794" s="10"/>
      <c r="C794" s="10"/>
      <c r="D794" s="9"/>
    </row>
    <row r="795" spans="1:4">
      <c r="A795" s="11" t="s">
        <v>867</v>
      </c>
      <c r="B795" s="10"/>
      <c r="C795" s="10"/>
      <c r="D795" s="9"/>
    </row>
    <row r="796" spans="1:4">
      <c r="A796" s="11" t="s">
        <v>868</v>
      </c>
      <c r="B796" s="10"/>
      <c r="C796" s="10"/>
      <c r="D796" s="9"/>
    </row>
    <row r="797" spans="1:4">
      <c r="A797" s="11" t="s">
        <v>869</v>
      </c>
      <c r="B797" s="10"/>
      <c r="C797" s="10"/>
      <c r="D797" s="9"/>
    </row>
    <row r="798" spans="1:4">
      <c r="A798" s="11" t="s">
        <v>870</v>
      </c>
      <c r="B798" s="10"/>
      <c r="C798" s="10"/>
      <c r="D798" s="9"/>
    </row>
    <row r="799" spans="1:4">
      <c r="A799" s="8" t="s">
        <v>871</v>
      </c>
      <c r="B799" s="10"/>
      <c r="C799" s="10"/>
      <c r="D799" s="9"/>
    </row>
    <row r="800" spans="1:4">
      <c r="A800" s="11" t="s">
        <v>872</v>
      </c>
      <c r="B800" s="10"/>
      <c r="C800" s="10"/>
      <c r="D800" s="9"/>
    </row>
    <row r="801" spans="1:4">
      <c r="A801" s="11" t="s">
        <v>873</v>
      </c>
      <c r="B801" s="10"/>
      <c r="C801" s="10"/>
      <c r="D801" s="9"/>
    </row>
    <row r="802" spans="1:4">
      <c r="A802" s="8" t="s">
        <v>874</v>
      </c>
      <c r="B802" s="10"/>
      <c r="C802" s="10"/>
      <c r="D802" s="9"/>
    </row>
    <row r="803" spans="1:4">
      <c r="A803" s="11" t="s">
        <v>875</v>
      </c>
      <c r="B803" s="10"/>
      <c r="C803" s="10"/>
      <c r="D803" s="9"/>
    </row>
    <row r="804" spans="1:4">
      <c r="A804" s="11" t="s">
        <v>876</v>
      </c>
      <c r="B804" s="10"/>
      <c r="C804" s="10"/>
      <c r="D804" s="9"/>
    </row>
    <row r="805" spans="1:4">
      <c r="A805" s="8" t="s">
        <v>877</v>
      </c>
      <c r="B805" s="10"/>
      <c r="C805" s="10"/>
      <c r="D805" s="9"/>
    </row>
    <row r="806" spans="1:4">
      <c r="A806" s="11" t="s">
        <v>878</v>
      </c>
      <c r="B806" s="10"/>
      <c r="C806" s="10"/>
      <c r="D806" s="9"/>
    </row>
    <row r="807" spans="1:4">
      <c r="A807" s="8" t="s">
        <v>879</v>
      </c>
      <c r="B807" s="10">
        <f>+C807+D807</f>
        <v>4364</v>
      </c>
      <c r="C807" s="10">
        <v>4364</v>
      </c>
      <c r="D807" s="9"/>
    </row>
    <row r="808" spans="1:4">
      <c r="A808" s="11" t="s">
        <v>880</v>
      </c>
      <c r="B808" s="10">
        <f>+C808+D808</f>
        <v>4364</v>
      </c>
      <c r="C808" s="10">
        <v>4364</v>
      </c>
      <c r="D808" s="9"/>
    </row>
    <row r="809" spans="1:4">
      <c r="A809" s="8" t="s">
        <v>881</v>
      </c>
      <c r="B809" s="10">
        <f>+C809+D809</f>
        <v>55</v>
      </c>
      <c r="C809" s="10"/>
      <c r="D809" s="9">
        <v>55</v>
      </c>
    </row>
    <row r="810" spans="1:4">
      <c r="A810" s="11" t="s">
        <v>882</v>
      </c>
      <c r="B810" s="10">
        <f>+C810+D810</f>
        <v>46</v>
      </c>
      <c r="C810" s="10"/>
      <c r="D810" s="9">
        <v>46</v>
      </c>
    </row>
    <row r="811" spans="1:4">
      <c r="A811" s="11" t="s">
        <v>883</v>
      </c>
      <c r="B811" s="10">
        <f>+C811+D811</f>
        <v>9</v>
      </c>
      <c r="C811" s="10"/>
      <c r="D811" s="9">
        <v>9</v>
      </c>
    </row>
    <row r="812" spans="1:4">
      <c r="A812" s="11" t="s">
        <v>884</v>
      </c>
      <c r="B812" s="10"/>
      <c r="C812" s="10"/>
      <c r="D812" s="9"/>
    </row>
    <row r="813" spans="1:4">
      <c r="A813" s="11" t="s">
        <v>885</v>
      </c>
      <c r="B813" s="10"/>
      <c r="C813" s="10"/>
      <c r="D813" s="9"/>
    </row>
    <row r="814" spans="1:4">
      <c r="A814" s="11" t="s">
        <v>886</v>
      </c>
      <c r="B814" s="10"/>
      <c r="C814" s="10"/>
      <c r="D814" s="9"/>
    </row>
    <row r="815" spans="1:4">
      <c r="A815" s="8" t="s">
        <v>887</v>
      </c>
      <c r="B815" s="10"/>
      <c r="C815" s="10"/>
      <c r="D815" s="9"/>
    </row>
    <row r="816" spans="1:4">
      <c r="A816" s="11" t="s">
        <v>888</v>
      </c>
      <c r="B816" s="10"/>
      <c r="C816" s="10"/>
      <c r="D816" s="9"/>
    </row>
    <row r="817" spans="1:4">
      <c r="A817" s="8" t="s">
        <v>889</v>
      </c>
      <c r="B817" s="10"/>
      <c r="C817" s="10"/>
      <c r="D817" s="9"/>
    </row>
    <row r="818" spans="1:4">
      <c r="A818" s="11" t="s">
        <v>890</v>
      </c>
      <c r="B818" s="10"/>
      <c r="C818" s="10"/>
      <c r="D818" s="9"/>
    </row>
    <row r="819" spans="1:4">
      <c r="A819" s="8" t="s">
        <v>891</v>
      </c>
      <c r="B819" s="10">
        <f>+C819+D819</f>
        <v>4</v>
      </c>
      <c r="C819" s="10">
        <v>4</v>
      </c>
      <c r="D819" s="9"/>
    </row>
    <row r="820" spans="1:4">
      <c r="A820" s="11" t="s">
        <v>286</v>
      </c>
      <c r="B820" s="10">
        <f>+C820+D820</f>
        <v>4</v>
      </c>
      <c r="C820" s="10">
        <v>4</v>
      </c>
      <c r="D820" s="9"/>
    </row>
    <row r="821" spans="1:4">
      <c r="A821" s="11" t="s">
        <v>287</v>
      </c>
      <c r="B821" s="10"/>
      <c r="C821" s="10"/>
      <c r="D821" s="9"/>
    </row>
    <row r="822" spans="1:4">
      <c r="A822" s="11" t="s">
        <v>288</v>
      </c>
      <c r="B822" s="10"/>
      <c r="C822" s="10"/>
      <c r="D822" s="9"/>
    </row>
    <row r="823" spans="1:4">
      <c r="A823" s="11" t="s">
        <v>892</v>
      </c>
      <c r="B823" s="10"/>
      <c r="C823" s="10"/>
      <c r="D823" s="9"/>
    </row>
    <row r="824" spans="1:4">
      <c r="A824" s="11" t="s">
        <v>893</v>
      </c>
      <c r="B824" s="10"/>
      <c r="C824" s="10"/>
      <c r="D824" s="9"/>
    </row>
    <row r="825" spans="1:4">
      <c r="A825" s="11" t="s">
        <v>894</v>
      </c>
      <c r="B825" s="10"/>
      <c r="C825" s="10"/>
      <c r="D825" s="9"/>
    </row>
    <row r="826" spans="1:4">
      <c r="A826" s="11" t="s">
        <v>895</v>
      </c>
      <c r="B826" s="10"/>
      <c r="C826" s="10"/>
      <c r="D826" s="9"/>
    </row>
    <row r="827" spans="1:4">
      <c r="A827" s="11" t="s">
        <v>896</v>
      </c>
      <c r="B827" s="10"/>
      <c r="C827" s="10"/>
      <c r="D827" s="9"/>
    </row>
    <row r="828" spans="1:4">
      <c r="A828" s="11" t="s">
        <v>897</v>
      </c>
      <c r="B828" s="10"/>
      <c r="C828" s="10"/>
      <c r="D828" s="9"/>
    </row>
    <row r="829" spans="1:4">
      <c r="A829" s="11" t="s">
        <v>898</v>
      </c>
      <c r="B829" s="10"/>
      <c r="C829" s="10"/>
      <c r="D829" s="9"/>
    </row>
    <row r="830" spans="1:4">
      <c r="A830" s="11" t="s">
        <v>329</v>
      </c>
      <c r="B830" s="10"/>
      <c r="C830" s="10"/>
      <c r="D830" s="9"/>
    </row>
    <row r="831" spans="1:4">
      <c r="A831" s="11" t="s">
        <v>899</v>
      </c>
      <c r="B831" s="10"/>
      <c r="C831" s="10"/>
      <c r="D831" s="9"/>
    </row>
    <row r="832" spans="1:4">
      <c r="A832" s="11" t="s">
        <v>296</v>
      </c>
      <c r="B832" s="10"/>
      <c r="C832" s="10"/>
      <c r="D832" s="9"/>
    </row>
    <row r="833" spans="1:4">
      <c r="A833" s="11" t="s">
        <v>900</v>
      </c>
      <c r="B833" s="10"/>
      <c r="C833" s="10"/>
      <c r="D833" s="9"/>
    </row>
    <row r="834" spans="1:4">
      <c r="A834" s="8" t="s">
        <v>901</v>
      </c>
      <c r="B834" s="10">
        <f>+C834+D834</f>
        <v>4030</v>
      </c>
      <c r="C834" s="10">
        <v>3174</v>
      </c>
      <c r="D834" s="9">
        <v>856</v>
      </c>
    </row>
    <row r="835" spans="1:4">
      <c r="A835" s="11" t="s">
        <v>902</v>
      </c>
      <c r="B835" s="10">
        <f>+C835+D835</f>
        <v>4030</v>
      </c>
      <c r="C835" s="10">
        <v>3174</v>
      </c>
      <c r="D835" s="9">
        <v>856</v>
      </c>
    </row>
    <row r="836" spans="1:4">
      <c r="A836" s="8" t="s">
        <v>903</v>
      </c>
      <c r="B836" s="10">
        <f>+C836+D836</f>
        <v>15068</v>
      </c>
      <c r="C836" s="10">
        <v>15018</v>
      </c>
      <c r="D836" s="9">
        <v>50</v>
      </c>
    </row>
    <row r="837" spans="1:4">
      <c r="A837" s="8" t="s">
        <v>904</v>
      </c>
      <c r="B837" s="10">
        <f>+C837+D837</f>
        <v>11073</v>
      </c>
      <c r="C837" s="10">
        <v>11073</v>
      </c>
      <c r="D837" s="9"/>
    </row>
    <row r="838" spans="1:4">
      <c r="A838" s="11" t="s">
        <v>286</v>
      </c>
      <c r="B838" s="10">
        <f>+C838+D838</f>
        <v>5201</v>
      </c>
      <c r="C838" s="10">
        <v>5201</v>
      </c>
      <c r="D838" s="9"/>
    </row>
    <row r="839" spans="1:4">
      <c r="A839" s="11" t="s">
        <v>287</v>
      </c>
      <c r="B839" s="10">
        <f t="shared" ref="B839:B898" si="9">+C839+D839</f>
        <v>187</v>
      </c>
      <c r="C839" s="10">
        <v>187</v>
      </c>
      <c r="D839" s="9"/>
    </row>
    <row r="840" spans="1:4">
      <c r="A840" s="11" t="s">
        <v>288</v>
      </c>
      <c r="B840" s="10"/>
      <c r="C840" s="10"/>
      <c r="D840" s="9"/>
    </row>
    <row r="841" spans="1:4">
      <c r="A841" s="11" t="s">
        <v>905</v>
      </c>
      <c r="B841" s="10">
        <f t="shared" si="9"/>
        <v>250</v>
      </c>
      <c r="C841" s="10">
        <v>250</v>
      </c>
      <c r="D841" s="9"/>
    </row>
    <row r="842" spans="1:4">
      <c r="A842" s="11" t="s">
        <v>906</v>
      </c>
      <c r="B842" s="10"/>
      <c r="C842" s="10"/>
      <c r="D842" s="9"/>
    </row>
    <row r="843" spans="1:4">
      <c r="A843" s="11" t="s">
        <v>907</v>
      </c>
      <c r="B843" s="10">
        <f t="shared" si="9"/>
        <v>346</v>
      </c>
      <c r="C843" s="10">
        <v>346</v>
      </c>
      <c r="D843" s="9"/>
    </row>
    <row r="844" spans="1:4">
      <c r="A844" s="11" t="s">
        <v>908</v>
      </c>
      <c r="B844" s="10"/>
      <c r="C844" s="10"/>
      <c r="D844" s="9"/>
    </row>
    <row r="845" spans="1:4">
      <c r="A845" s="11" t="s">
        <v>909</v>
      </c>
      <c r="B845" s="10">
        <f t="shared" si="9"/>
        <v>847</v>
      </c>
      <c r="C845" s="10">
        <v>847</v>
      </c>
      <c r="D845" s="9"/>
    </row>
    <row r="846" spans="1:4">
      <c r="A846" s="11" t="s">
        <v>910</v>
      </c>
      <c r="B846" s="10"/>
      <c r="C846" s="10"/>
      <c r="D846" s="9"/>
    </row>
    <row r="847" spans="1:4">
      <c r="A847" s="11" t="s">
        <v>911</v>
      </c>
      <c r="B847" s="10">
        <f t="shared" si="9"/>
        <v>4243</v>
      </c>
      <c r="C847" s="10">
        <v>4243</v>
      </c>
      <c r="D847" s="9"/>
    </row>
    <row r="848" spans="1:4">
      <c r="A848" s="8" t="s">
        <v>912</v>
      </c>
      <c r="B848" s="10">
        <f t="shared" si="9"/>
        <v>6</v>
      </c>
      <c r="C848" s="10">
        <v>6</v>
      </c>
      <c r="D848" s="9"/>
    </row>
    <row r="849" spans="1:4">
      <c r="A849" s="11" t="s">
        <v>913</v>
      </c>
      <c r="B849" s="10">
        <f t="shared" si="9"/>
        <v>6</v>
      </c>
      <c r="C849" s="10">
        <v>6</v>
      </c>
      <c r="D849" s="9"/>
    </row>
    <row r="850" spans="1:4">
      <c r="A850" s="8" t="s">
        <v>914</v>
      </c>
      <c r="B850" s="10">
        <f t="shared" si="9"/>
        <v>1310</v>
      </c>
      <c r="C850" s="10">
        <v>1310</v>
      </c>
      <c r="D850" s="9"/>
    </row>
    <row r="851" spans="1:4">
      <c r="A851" s="11" t="s">
        <v>915</v>
      </c>
      <c r="B851" s="10">
        <f t="shared" si="9"/>
        <v>7</v>
      </c>
      <c r="C851" s="10">
        <v>7</v>
      </c>
      <c r="D851" s="9"/>
    </row>
    <row r="852" spans="1:4">
      <c r="A852" s="11" t="s">
        <v>916</v>
      </c>
      <c r="B852" s="10">
        <f t="shared" si="9"/>
        <v>1303</v>
      </c>
      <c r="C852" s="10">
        <v>1303</v>
      </c>
      <c r="D852" s="9"/>
    </row>
    <row r="853" spans="1:4">
      <c r="A853" s="8" t="s">
        <v>917</v>
      </c>
      <c r="B853" s="10">
        <f t="shared" si="9"/>
        <v>244</v>
      </c>
      <c r="C853" s="10">
        <v>194</v>
      </c>
      <c r="D853" s="9">
        <v>50</v>
      </c>
    </row>
    <row r="854" spans="1:4">
      <c r="A854" s="11" t="s">
        <v>918</v>
      </c>
      <c r="B854" s="10">
        <f t="shared" si="9"/>
        <v>244</v>
      </c>
      <c r="C854" s="10">
        <v>194</v>
      </c>
      <c r="D854" s="9">
        <v>50</v>
      </c>
    </row>
    <row r="855" spans="1:4">
      <c r="A855" s="8" t="s">
        <v>919</v>
      </c>
      <c r="B855" s="10"/>
      <c r="C855" s="10"/>
      <c r="D855" s="9"/>
    </row>
    <row r="856" spans="1:4">
      <c r="A856" s="11" t="s">
        <v>920</v>
      </c>
      <c r="B856" s="10"/>
      <c r="C856" s="10"/>
      <c r="D856" s="9"/>
    </row>
    <row r="857" spans="1:4">
      <c r="A857" s="8" t="s">
        <v>921</v>
      </c>
      <c r="B857" s="10">
        <f t="shared" si="9"/>
        <v>2435</v>
      </c>
      <c r="C857" s="10">
        <v>2435</v>
      </c>
      <c r="D857" s="9"/>
    </row>
    <row r="858" spans="1:4">
      <c r="A858" s="11" t="s">
        <v>922</v>
      </c>
      <c r="B858" s="10">
        <f t="shared" si="9"/>
        <v>2435</v>
      </c>
      <c r="C858" s="10">
        <v>2435</v>
      </c>
      <c r="D858" s="9"/>
    </row>
    <row r="859" spans="1:4">
      <c r="A859" s="8" t="s">
        <v>923</v>
      </c>
      <c r="B859" s="10">
        <f t="shared" si="9"/>
        <v>16767</v>
      </c>
      <c r="C859" s="10">
        <v>8357</v>
      </c>
      <c r="D859" s="9">
        <v>8410</v>
      </c>
    </row>
    <row r="860" spans="1:4">
      <c r="A860" s="8" t="s">
        <v>924</v>
      </c>
      <c r="B860" s="10">
        <f t="shared" si="9"/>
        <v>4884</v>
      </c>
      <c r="C860" s="10">
        <v>3888</v>
      </c>
      <c r="D860" s="9">
        <v>996</v>
      </c>
    </row>
    <row r="861" spans="1:4">
      <c r="A861" s="11" t="s">
        <v>286</v>
      </c>
      <c r="B861" s="10">
        <f t="shared" si="9"/>
        <v>2099</v>
      </c>
      <c r="C861" s="10">
        <v>2099</v>
      </c>
      <c r="D861" s="9"/>
    </row>
    <row r="862" spans="1:4">
      <c r="A862" s="11" t="s">
        <v>287</v>
      </c>
      <c r="B862" s="10">
        <f t="shared" si="9"/>
        <v>141</v>
      </c>
      <c r="C862" s="10">
        <v>141</v>
      </c>
      <c r="D862" s="9"/>
    </row>
    <row r="863" spans="1:4">
      <c r="A863" s="11" t="s">
        <v>288</v>
      </c>
      <c r="B863" s="10"/>
      <c r="C863" s="10"/>
      <c r="D863" s="9"/>
    </row>
    <row r="864" spans="1:4">
      <c r="A864" s="11" t="s">
        <v>296</v>
      </c>
      <c r="B864" s="10">
        <f t="shared" si="9"/>
        <v>701</v>
      </c>
      <c r="C864" s="10">
        <v>328</v>
      </c>
      <c r="D864" s="9">
        <v>373</v>
      </c>
    </row>
    <row r="865" spans="1:4">
      <c r="A865" s="11" t="s">
        <v>925</v>
      </c>
      <c r="B865" s="10"/>
      <c r="C865" s="10"/>
      <c r="D865" s="9"/>
    </row>
    <row r="866" spans="1:4">
      <c r="A866" s="11" t="s">
        <v>926</v>
      </c>
      <c r="B866" s="10">
        <f t="shared" si="9"/>
        <v>85</v>
      </c>
      <c r="C866" s="10">
        <v>36</v>
      </c>
      <c r="D866" s="9">
        <v>49</v>
      </c>
    </row>
    <row r="867" spans="1:4">
      <c r="A867" s="11" t="s">
        <v>927</v>
      </c>
      <c r="B867" s="10">
        <f t="shared" si="9"/>
        <v>113</v>
      </c>
      <c r="C867" s="10">
        <v>1</v>
      </c>
      <c r="D867" s="9">
        <v>112</v>
      </c>
    </row>
    <row r="868" spans="1:4">
      <c r="A868" s="11" t="s">
        <v>928</v>
      </c>
      <c r="B868" s="10">
        <f t="shared" si="9"/>
        <v>107</v>
      </c>
      <c r="C868" s="10"/>
      <c r="D868" s="9">
        <v>107</v>
      </c>
    </row>
    <row r="869" spans="1:4">
      <c r="A869" s="11" t="s">
        <v>929</v>
      </c>
      <c r="B869" s="10">
        <f t="shared" si="9"/>
        <v>10</v>
      </c>
      <c r="C869" s="10"/>
      <c r="D869" s="9">
        <v>10</v>
      </c>
    </row>
    <row r="870" spans="1:4">
      <c r="A870" s="11" t="s">
        <v>930</v>
      </c>
      <c r="B870" s="10"/>
      <c r="C870" s="10"/>
      <c r="D870" s="9"/>
    </row>
    <row r="871" spans="1:4">
      <c r="A871" s="11" t="s">
        <v>931</v>
      </c>
      <c r="B871" s="10"/>
      <c r="C871" s="10"/>
      <c r="D871" s="9"/>
    </row>
    <row r="872" spans="1:4">
      <c r="A872" s="11" t="s">
        <v>932</v>
      </c>
      <c r="B872" s="10"/>
      <c r="C872" s="10"/>
      <c r="D872" s="9"/>
    </row>
    <row r="873" spans="1:4">
      <c r="A873" s="11" t="s">
        <v>933</v>
      </c>
      <c r="B873" s="10"/>
      <c r="C873" s="10"/>
      <c r="D873" s="9"/>
    </row>
    <row r="874" spans="1:4">
      <c r="A874" s="11" t="s">
        <v>934</v>
      </c>
      <c r="B874" s="10"/>
      <c r="C874" s="10"/>
      <c r="D874" s="9"/>
    </row>
    <row r="875" spans="1:4">
      <c r="A875" s="11" t="s">
        <v>935</v>
      </c>
      <c r="B875" s="10"/>
      <c r="C875" s="10"/>
      <c r="D875" s="9"/>
    </row>
    <row r="876" spans="1:4">
      <c r="A876" s="11" t="s">
        <v>936</v>
      </c>
      <c r="B876" s="10"/>
      <c r="C876" s="10"/>
      <c r="D876" s="9"/>
    </row>
    <row r="877" spans="1:4">
      <c r="A877" s="11" t="s">
        <v>937</v>
      </c>
      <c r="B877" s="10"/>
      <c r="C877" s="10"/>
      <c r="D877" s="9"/>
    </row>
    <row r="878" spans="1:4">
      <c r="A878" s="11" t="s">
        <v>938</v>
      </c>
      <c r="B878" s="10">
        <f t="shared" si="9"/>
        <v>5</v>
      </c>
      <c r="C878" s="10"/>
      <c r="D878" s="9">
        <v>5</v>
      </c>
    </row>
    <row r="879" spans="1:4">
      <c r="A879" s="11" t="s">
        <v>939</v>
      </c>
      <c r="B879" s="10"/>
      <c r="C879" s="10"/>
      <c r="D879" s="9"/>
    </row>
    <row r="880" spans="1:4">
      <c r="A880" s="11" t="s">
        <v>940</v>
      </c>
      <c r="B880" s="10">
        <f t="shared" si="9"/>
        <v>9</v>
      </c>
      <c r="C880" s="10"/>
      <c r="D880" s="9">
        <v>9</v>
      </c>
    </row>
    <row r="881" spans="1:4">
      <c r="A881" s="11" t="s">
        <v>941</v>
      </c>
      <c r="B881" s="10"/>
      <c r="C881" s="10"/>
      <c r="D881" s="9"/>
    </row>
    <row r="882" spans="1:4">
      <c r="A882" s="11" t="s">
        <v>942</v>
      </c>
      <c r="B882" s="10">
        <f t="shared" si="9"/>
        <v>11</v>
      </c>
      <c r="C882" s="10"/>
      <c r="D882" s="9">
        <v>11</v>
      </c>
    </row>
    <row r="883" spans="1:4">
      <c r="A883" s="11" t="s">
        <v>943</v>
      </c>
      <c r="B883" s="10"/>
      <c r="C883" s="10"/>
      <c r="D883" s="9"/>
    </row>
    <row r="884" spans="1:4">
      <c r="A884" s="11" t="s">
        <v>944</v>
      </c>
      <c r="B884" s="10"/>
      <c r="C884" s="10"/>
      <c r="D884" s="9"/>
    </row>
    <row r="885" spans="1:4">
      <c r="A885" s="11" t="s">
        <v>945</v>
      </c>
      <c r="B885" s="10">
        <f t="shared" si="9"/>
        <v>1604</v>
      </c>
      <c r="C885" s="10">
        <v>1284</v>
      </c>
      <c r="D885" s="9">
        <v>320</v>
      </c>
    </row>
    <row r="886" spans="1:4">
      <c r="A886" s="8" t="s">
        <v>946</v>
      </c>
      <c r="B886" s="10">
        <f t="shared" si="9"/>
        <v>2510</v>
      </c>
      <c r="C886" s="10">
        <v>1560</v>
      </c>
      <c r="D886" s="9">
        <v>950</v>
      </c>
    </row>
    <row r="887" spans="1:4">
      <c r="A887" s="11" t="s">
        <v>286</v>
      </c>
      <c r="B887" s="10">
        <f t="shared" si="9"/>
        <v>915</v>
      </c>
      <c r="C887" s="10">
        <v>45</v>
      </c>
      <c r="D887" s="9">
        <v>870</v>
      </c>
    </row>
    <row r="888" spans="1:4">
      <c r="A888" s="11" t="s">
        <v>287</v>
      </c>
      <c r="B888" s="10">
        <f t="shared" si="9"/>
        <v>14</v>
      </c>
      <c r="C888" s="10">
        <v>14</v>
      </c>
      <c r="D888" s="9"/>
    </row>
    <row r="889" spans="1:4">
      <c r="A889" s="11" t="s">
        <v>288</v>
      </c>
      <c r="B889" s="10"/>
      <c r="C889" s="10"/>
      <c r="D889" s="9"/>
    </row>
    <row r="890" spans="1:4">
      <c r="A890" s="11" t="s">
        <v>947</v>
      </c>
      <c r="B890" s="10"/>
      <c r="C890" s="10"/>
      <c r="D890" s="9"/>
    </row>
    <row r="891" spans="1:4">
      <c r="A891" s="11" t="s">
        <v>948</v>
      </c>
      <c r="B891" s="10"/>
      <c r="C891" s="10"/>
      <c r="D891" s="9"/>
    </row>
    <row r="892" spans="1:4">
      <c r="A892" s="11" t="s">
        <v>949</v>
      </c>
      <c r="B892" s="10"/>
      <c r="C892" s="10"/>
      <c r="D892" s="9"/>
    </row>
    <row r="893" spans="1:4">
      <c r="A893" s="11" t="s">
        <v>950</v>
      </c>
      <c r="B893" s="10">
        <f t="shared" si="9"/>
        <v>4</v>
      </c>
      <c r="C893" s="10">
        <v>1</v>
      </c>
      <c r="D893" s="9">
        <v>3</v>
      </c>
    </row>
    <row r="894" spans="1:4">
      <c r="A894" s="11" t="s">
        <v>951</v>
      </c>
      <c r="B894" s="10">
        <f t="shared" si="9"/>
        <v>18</v>
      </c>
      <c r="C894" s="10">
        <v>3</v>
      </c>
      <c r="D894" s="9">
        <v>15</v>
      </c>
    </row>
    <row r="895" spans="1:4">
      <c r="A895" s="11" t="s">
        <v>952</v>
      </c>
      <c r="B895" s="10"/>
      <c r="C895" s="10"/>
      <c r="D895" s="9"/>
    </row>
    <row r="896" spans="1:4">
      <c r="A896" s="11" t="s">
        <v>953</v>
      </c>
      <c r="B896" s="10">
        <f t="shared" si="9"/>
        <v>31</v>
      </c>
      <c r="C896" s="10">
        <v>14</v>
      </c>
      <c r="D896" s="9">
        <v>17</v>
      </c>
    </row>
    <row r="897" spans="1:4">
      <c r="A897" s="11" t="s">
        <v>954</v>
      </c>
      <c r="B897" s="10">
        <f t="shared" si="9"/>
        <v>23</v>
      </c>
      <c r="C897" s="10"/>
      <c r="D897" s="9">
        <v>23</v>
      </c>
    </row>
    <row r="898" spans="1:4">
      <c r="A898" s="11" t="s">
        <v>955</v>
      </c>
      <c r="B898" s="10">
        <f t="shared" si="9"/>
        <v>8</v>
      </c>
      <c r="C898" s="10">
        <v>6</v>
      </c>
      <c r="D898" s="9">
        <v>2</v>
      </c>
    </row>
    <row r="899" spans="1:4">
      <c r="A899" s="11" t="s">
        <v>956</v>
      </c>
      <c r="B899" s="10"/>
      <c r="C899" s="10"/>
      <c r="D899" s="9"/>
    </row>
    <row r="900" spans="1:4">
      <c r="A900" s="11" t="s">
        <v>957</v>
      </c>
      <c r="B900" s="10"/>
      <c r="C900" s="10"/>
      <c r="D900" s="9"/>
    </row>
    <row r="901" spans="1:4">
      <c r="A901" s="11" t="s">
        <v>958</v>
      </c>
      <c r="B901" s="10"/>
      <c r="C901" s="10"/>
      <c r="D901" s="9"/>
    </row>
    <row r="902" spans="1:4">
      <c r="A902" s="11" t="s">
        <v>959</v>
      </c>
      <c r="B902" s="10"/>
      <c r="C902" s="10"/>
      <c r="D902" s="9"/>
    </row>
    <row r="903" spans="1:4">
      <c r="A903" s="11" t="s">
        <v>960</v>
      </c>
      <c r="B903" s="10">
        <f>+C903+D903</f>
        <v>26</v>
      </c>
      <c r="C903" s="10">
        <v>26</v>
      </c>
      <c r="D903" s="9"/>
    </row>
    <row r="904" spans="1:4">
      <c r="A904" s="11" t="s">
        <v>961</v>
      </c>
      <c r="B904" s="10"/>
      <c r="C904" s="10"/>
      <c r="D904" s="9"/>
    </row>
    <row r="905" spans="1:4">
      <c r="A905" s="11" t="s">
        <v>962</v>
      </c>
      <c r="B905" s="10"/>
      <c r="C905" s="10"/>
      <c r="D905" s="9"/>
    </row>
    <row r="906" spans="1:4">
      <c r="A906" s="11" t="s">
        <v>963</v>
      </c>
      <c r="B906" s="10">
        <f>+C906+D906</f>
        <v>76</v>
      </c>
      <c r="C906" s="10">
        <v>76</v>
      </c>
      <c r="D906" s="9"/>
    </row>
    <row r="907" spans="1:4">
      <c r="A907" s="11" t="s">
        <v>964</v>
      </c>
      <c r="B907" s="10"/>
      <c r="C907" s="10"/>
      <c r="D907" s="9"/>
    </row>
    <row r="908" spans="1:4">
      <c r="A908" s="11" t="s">
        <v>965</v>
      </c>
      <c r="B908" s="10"/>
      <c r="C908" s="10"/>
      <c r="D908" s="9"/>
    </row>
    <row r="909" spans="1:4">
      <c r="A909" s="11" t="s">
        <v>966</v>
      </c>
      <c r="B909" s="10"/>
      <c r="C909" s="10"/>
      <c r="D909" s="9"/>
    </row>
    <row r="910" spans="1:4">
      <c r="A910" s="11" t="s">
        <v>967</v>
      </c>
      <c r="B910" s="10">
        <f>+C910+D910</f>
        <v>1395</v>
      </c>
      <c r="C910" s="10">
        <v>1375</v>
      </c>
      <c r="D910" s="9">
        <v>20</v>
      </c>
    </row>
    <row r="911" spans="1:4">
      <c r="A911" s="8" t="s">
        <v>968</v>
      </c>
      <c r="B911" s="10">
        <f>+C911+D911</f>
        <v>8809</v>
      </c>
      <c r="C911" s="10">
        <v>2764</v>
      </c>
      <c r="D911" s="9">
        <v>6045</v>
      </c>
    </row>
    <row r="912" spans="1:4">
      <c r="A912" s="11" t="s">
        <v>286</v>
      </c>
      <c r="B912" s="10">
        <f>+C912+D912</f>
        <v>4489</v>
      </c>
      <c r="C912" s="10">
        <v>1432</v>
      </c>
      <c r="D912" s="9">
        <v>3057</v>
      </c>
    </row>
    <row r="913" spans="1:4">
      <c r="A913" s="11" t="s">
        <v>287</v>
      </c>
      <c r="B913" s="10">
        <f>+C913+D913</f>
        <v>21</v>
      </c>
      <c r="C913" s="10">
        <v>21</v>
      </c>
      <c r="D913" s="9"/>
    </row>
    <row r="914" spans="1:4">
      <c r="A914" s="11" t="s">
        <v>288</v>
      </c>
      <c r="B914" s="10"/>
      <c r="C914" s="10"/>
      <c r="D914" s="9"/>
    </row>
    <row r="915" spans="1:4">
      <c r="A915" s="11" t="s">
        <v>969</v>
      </c>
      <c r="B915" s="10">
        <f>+C915+D915</f>
        <v>260</v>
      </c>
      <c r="C915" s="10"/>
      <c r="D915" s="9">
        <v>260</v>
      </c>
    </row>
    <row r="916" spans="1:4">
      <c r="A916" s="11" t="s">
        <v>970</v>
      </c>
      <c r="B916" s="10">
        <f>+C916+D916</f>
        <v>563</v>
      </c>
      <c r="C916" s="10"/>
      <c r="D916" s="9">
        <v>563</v>
      </c>
    </row>
    <row r="917" spans="1:4">
      <c r="A917" s="11" t="s">
        <v>971</v>
      </c>
      <c r="B917" s="10">
        <f>+C917+D917</f>
        <v>114</v>
      </c>
      <c r="C917" s="10">
        <v>111</v>
      </c>
      <c r="D917" s="9">
        <v>3</v>
      </c>
    </row>
    <row r="918" spans="1:4">
      <c r="A918" s="11" t="s">
        <v>972</v>
      </c>
      <c r="B918" s="10"/>
      <c r="C918" s="10"/>
      <c r="D918" s="9"/>
    </row>
    <row r="919" spans="1:4">
      <c r="A919" s="11" t="s">
        <v>973</v>
      </c>
      <c r="B919" s="10">
        <f>+C919+D919</f>
        <v>18</v>
      </c>
      <c r="C919" s="10"/>
      <c r="D919" s="9">
        <v>18</v>
      </c>
    </row>
    <row r="920" spans="1:4">
      <c r="A920" s="11" t="s">
        <v>974</v>
      </c>
      <c r="B920" s="10"/>
      <c r="C920" s="10"/>
      <c r="D920" s="9"/>
    </row>
    <row r="921" spans="1:4">
      <c r="A921" s="11" t="s">
        <v>975</v>
      </c>
      <c r="B921" s="10"/>
      <c r="C921" s="10"/>
      <c r="D921" s="9"/>
    </row>
    <row r="922" spans="1:4">
      <c r="A922" s="11" t="s">
        <v>976</v>
      </c>
      <c r="B922" s="10"/>
      <c r="C922" s="10"/>
      <c r="D922" s="9"/>
    </row>
    <row r="923" spans="1:4">
      <c r="A923" s="11" t="s">
        <v>977</v>
      </c>
      <c r="B923" s="10">
        <f>+C923+D923</f>
        <v>90</v>
      </c>
      <c r="C923" s="10">
        <v>40</v>
      </c>
      <c r="D923" s="9">
        <v>50</v>
      </c>
    </row>
    <row r="924" spans="1:4">
      <c r="A924" s="11" t="s">
        <v>978</v>
      </c>
      <c r="B924" s="10">
        <f>+C924+D924</f>
        <v>88</v>
      </c>
      <c r="C924" s="10">
        <v>88</v>
      </c>
      <c r="D924" s="9"/>
    </row>
    <row r="925" spans="1:4">
      <c r="A925" s="11" t="s">
        <v>979</v>
      </c>
      <c r="B925" s="10">
        <f>+C925+D925</f>
        <v>877</v>
      </c>
      <c r="C925" s="10">
        <v>799</v>
      </c>
      <c r="D925" s="9">
        <v>78</v>
      </c>
    </row>
    <row r="926" spans="1:4">
      <c r="A926" s="11" t="s">
        <v>980</v>
      </c>
      <c r="B926" s="10"/>
      <c r="C926" s="10"/>
      <c r="D926" s="9"/>
    </row>
    <row r="927" spans="1:4">
      <c r="A927" s="11" t="s">
        <v>981</v>
      </c>
      <c r="B927" s="10">
        <f>+C927+D927</f>
        <v>23</v>
      </c>
      <c r="C927" s="10">
        <v>23</v>
      </c>
      <c r="D927" s="9"/>
    </row>
    <row r="928" spans="1:4">
      <c r="A928" s="11" t="s">
        <v>982</v>
      </c>
      <c r="B928" s="10"/>
      <c r="C928" s="10"/>
      <c r="D928" s="9"/>
    </row>
    <row r="929" spans="1:4">
      <c r="A929" s="11" t="s">
        <v>983</v>
      </c>
      <c r="B929" s="10"/>
      <c r="C929" s="10"/>
      <c r="D929" s="9"/>
    </row>
    <row r="930" spans="1:4">
      <c r="A930" s="11" t="s">
        <v>984</v>
      </c>
      <c r="B930" s="10"/>
      <c r="C930" s="10"/>
      <c r="D930" s="9"/>
    </row>
    <row r="931" spans="1:4">
      <c r="A931" s="11" t="s">
        <v>985</v>
      </c>
      <c r="B931" s="10">
        <f>+C931+D931</f>
        <v>35</v>
      </c>
      <c r="C931" s="10"/>
      <c r="D931" s="9">
        <v>35</v>
      </c>
    </row>
    <row r="932" spans="1:4">
      <c r="A932" s="11" t="s">
        <v>986</v>
      </c>
      <c r="B932" s="10"/>
      <c r="C932" s="10"/>
      <c r="D932" s="9"/>
    </row>
    <row r="933" spans="1:4">
      <c r="A933" s="11" t="s">
        <v>959</v>
      </c>
      <c r="B933" s="10"/>
      <c r="C933" s="10"/>
      <c r="D933" s="9"/>
    </row>
    <row r="934" spans="1:4">
      <c r="A934" s="11" t="s">
        <v>987</v>
      </c>
      <c r="B934" s="10"/>
      <c r="C934" s="10"/>
      <c r="D934" s="9"/>
    </row>
    <row r="935" spans="1:4">
      <c r="A935" s="11" t="s">
        <v>988</v>
      </c>
      <c r="B935" s="10"/>
      <c r="C935" s="10"/>
      <c r="D935" s="9"/>
    </row>
    <row r="936" spans="1:4">
      <c r="A936" s="11" t="s">
        <v>989</v>
      </c>
      <c r="B936" s="10"/>
      <c r="C936" s="10"/>
      <c r="D936" s="9"/>
    </row>
    <row r="937" spans="1:4">
      <c r="A937" s="11" t="s">
        <v>990</v>
      </c>
      <c r="B937" s="10"/>
      <c r="C937" s="10"/>
      <c r="D937" s="9"/>
    </row>
    <row r="938" spans="1:4">
      <c r="A938" s="11" t="s">
        <v>991</v>
      </c>
      <c r="B938" s="10">
        <f>+C938+D938</f>
        <v>2232</v>
      </c>
      <c r="C938" s="10">
        <v>251</v>
      </c>
      <c r="D938" s="9">
        <v>1981</v>
      </c>
    </row>
    <row r="939" spans="1:4">
      <c r="A939" s="8" t="s">
        <v>992</v>
      </c>
      <c r="B939" s="10">
        <f>+C939+D939</f>
        <v>376</v>
      </c>
      <c r="C939" s="10">
        <v>63</v>
      </c>
      <c r="D939" s="15">
        <v>313</v>
      </c>
    </row>
    <row r="940" spans="1:4">
      <c r="A940" s="11" t="s">
        <v>286</v>
      </c>
      <c r="B940" s="10">
        <f>+C940+D940</f>
        <v>1</v>
      </c>
      <c r="C940" s="10">
        <v>1</v>
      </c>
      <c r="D940" s="15"/>
    </row>
    <row r="941" spans="1:4">
      <c r="A941" s="11" t="s">
        <v>287</v>
      </c>
      <c r="B941" s="10">
        <f>+C941+D941</f>
        <v>4</v>
      </c>
      <c r="C941" s="10">
        <v>4</v>
      </c>
      <c r="D941" s="15"/>
    </row>
    <row r="942" spans="1:4">
      <c r="A942" s="11" t="s">
        <v>288</v>
      </c>
      <c r="B942" s="10"/>
      <c r="C942" s="10"/>
      <c r="D942" s="15"/>
    </row>
    <row r="943" spans="1:4">
      <c r="A943" s="11" t="s">
        <v>993</v>
      </c>
      <c r="B943" s="10">
        <f>+C943+D943</f>
        <v>60</v>
      </c>
      <c r="C943" s="10"/>
      <c r="D943" s="15">
        <v>60</v>
      </c>
    </row>
    <row r="944" spans="1:4">
      <c r="A944" s="11" t="s">
        <v>994</v>
      </c>
      <c r="B944" s="10"/>
      <c r="C944" s="10"/>
      <c r="D944" s="15"/>
    </row>
    <row r="945" spans="1:4">
      <c r="A945" s="11" t="s">
        <v>995</v>
      </c>
      <c r="B945" s="10">
        <f>+C945+D945</f>
        <v>161</v>
      </c>
      <c r="C945" s="10"/>
      <c r="D945" s="15">
        <v>161</v>
      </c>
    </row>
    <row r="946" spans="1:4">
      <c r="A946" s="11" t="s">
        <v>996</v>
      </c>
      <c r="B946" s="10"/>
      <c r="C946" s="10"/>
      <c r="D946" s="9"/>
    </row>
    <row r="947" spans="1:4">
      <c r="A947" s="11" t="s">
        <v>997</v>
      </c>
      <c r="B947" s="10"/>
      <c r="C947" s="10"/>
      <c r="D947" s="9"/>
    </row>
    <row r="948" spans="1:4">
      <c r="A948" s="11" t="s">
        <v>998</v>
      </c>
      <c r="B948" s="10"/>
      <c r="C948" s="10"/>
      <c r="D948" s="9"/>
    </row>
    <row r="949" spans="1:4">
      <c r="A949" s="11" t="s">
        <v>999</v>
      </c>
      <c r="B949" s="10">
        <f>+C949+D949</f>
        <v>150</v>
      </c>
      <c r="C949" s="10">
        <v>58</v>
      </c>
      <c r="D949" s="9">
        <v>92</v>
      </c>
    </row>
    <row r="950" spans="1:4">
      <c r="A950" s="8" t="s">
        <v>1000</v>
      </c>
      <c r="B950" s="10"/>
      <c r="C950" s="10"/>
      <c r="D950" s="9"/>
    </row>
    <row r="951" spans="1:4">
      <c r="A951" s="11" t="s">
        <v>1001</v>
      </c>
      <c r="B951" s="10"/>
      <c r="C951" s="10"/>
      <c r="D951" s="9"/>
    </row>
    <row r="952" spans="1:4">
      <c r="A952" s="11" t="s">
        <v>1002</v>
      </c>
      <c r="B952" s="10"/>
      <c r="C952" s="10"/>
      <c r="D952" s="9"/>
    </row>
    <row r="953" spans="1:4">
      <c r="A953" s="11" t="s">
        <v>1003</v>
      </c>
      <c r="B953" s="10"/>
      <c r="C953" s="10"/>
      <c r="D953" s="9"/>
    </row>
    <row r="954" spans="1:4">
      <c r="A954" s="11" t="s">
        <v>1004</v>
      </c>
      <c r="B954" s="10"/>
      <c r="C954" s="10"/>
      <c r="D954" s="9"/>
    </row>
    <row r="955" spans="1:4">
      <c r="A955" s="11" t="s">
        <v>1005</v>
      </c>
      <c r="B955" s="10"/>
      <c r="C955" s="10"/>
      <c r="D955" s="9"/>
    </row>
    <row r="956" spans="1:4">
      <c r="A956" s="11" t="s">
        <v>1006</v>
      </c>
      <c r="B956" s="10">
        <f>+C956+D956</f>
        <v>72</v>
      </c>
      <c r="C956" s="10"/>
      <c r="D956" s="9">
        <v>72</v>
      </c>
    </row>
    <row r="957" spans="1:4">
      <c r="A957" s="8" t="s">
        <v>1007</v>
      </c>
      <c r="B957" s="10">
        <f>+C957+D957</f>
        <v>6</v>
      </c>
      <c r="C957" s="10"/>
      <c r="D957" s="9">
        <v>6</v>
      </c>
    </row>
    <row r="958" spans="1:4">
      <c r="A958" s="11" t="s">
        <v>1008</v>
      </c>
      <c r="B958" s="10"/>
      <c r="C958" s="10"/>
      <c r="D958" s="9"/>
    </row>
    <row r="959" spans="1:4">
      <c r="A959" s="11" t="s">
        <v>1009</v>
      </c>
      <c r="B959" s="10"/>
      <c r="C959" s="10"/>
      <c r="D959" s="9"/>
    </row>
    <row r="960" spans="1:4">
      <c r="A960" s="11" t="s">
        <v>1010</v>
      </c>
      <c r="B960" s="10"/>
      <c r="C960" s="10"/>
      <c r="D960" s="9"/>
    </row>
    <row r="961" spans="1:4">
      <c r="A961" s="11" t="s">
        <v>1011</v>
      </c>
      <c r="B961" s="10">
        <f>+C961+D961</f>
        <v>6</v>
      </c>
      <c r="C961" s="10"/>
      <c r="D961" s="9">
        <v>6</v>
      </c>
    </row>
    <row r="962" spans="1:4">
      <c r="A962" s="11" t="s">
        <v>1012</v>
      </c>
      <c r="B962" s="10"/>
      <c r="C962" s="10"/>
      <c r="D962" s="9"/>
    </row>
    <row r="963" spans="1:4">
      <c r="A963" s="11" t="s">
        <v>1013</v>
      </c>
      <c r="B963" s="10"/>
      <c r="C963" s="10"/>
      <c r="D963" s="9"/>
    </row>
    <row r="964" spans="1:4">
      <c r="A964" s="8" t="s">
        <v>1014</v>
      </c>
      <c r="B964" s="10"/>
      <c r="C964" s="10"/>
      <c r="D964" s="9"/>
    </row>
    <row r="965" spans="1:4">
      <c r="A965" s="11" t="s">
        <v>1015</v>
      </c>
      <c r="B965" s="10"/>
      <c r="C965" s="10"/>
      <c r="D965" s="9"/>
    </row>
    <row r="966" spans="1:4">
      <c r="A966" s="11" t="s">
        <v>1016</v>
      </c>
      <c r="B966" s="10"/>
      <c r="C966" s="10"/>
      <c r="D966" s="9"/>
    </row>
    <row r="967" spans="1:4">
      <c r="A967" s="8" t="s">
        <v>1017</v>
      </c>
      <c r="B967" s="10">
        <f>+C967+D967</f>
        <v>182</v>
      </c>
      <c r="C967" s="10">
        <v>82</v>
      </c>
      <c r="D967" s="9">
        <v>100</v>
      </c>
    </row>
    <row r="968" spans="1:4">
      <c r="A968" s="11" t="s">
        <v>1018</v>
      </c>
      <c r="B968" s="10"/>
      <c r="C968" s="10"/>
      <c r="D968" s="9"/>
    </row>
    <row r="969" spans="1:4">
      <c r="A969" s="11" t="s">
        <v>1019</v>
      </c>
      <c r="B969" s="10">
        <f>+C969+D969</f>
        <v>182</v>
      </c>
      <c r="C969" s="10">
        <v>82</v>
      </c>
      <c r="D969" s="9">
        <v>100</v>
      </c>
    </row>
    <row r="970" spans="1:4">
      <c r="A970" s="8" t="s">
        <v>1020</v>
      </c>
      <c r="B970" s="10">
        <f>+C970+D970</f>
        <v>30939</v>
      </c>
      <c r="C970" s="10">
        <v>15199</v>
      </c>
      <c r="D970" s="9">
        <v>15740</v>
      </c>
    </row>
    <row r="971" spans="1:4">
      <c r="A971" s="8" t="s">
        <v>1021</v>
      </c>
      <c r="B971" s="10">
        <f>+C971+D971</f>
        <v>26053</v>
      </c>
      <c r="C971" s="10">
        <v>14680</v>
      </c>
      <c r="D971" s="9">
        <v>11373</v>
      </c>
    </row>
    <row r="972" spans="1:4">
      <c r="A972" s="11" t="s">
        <v>286</v>
      </c>
      <c r="B972" s="10">
        <f>+C972+D972</f>
        <v>6502</v>
      </c>
      <c r="C972" s="10">
        <v>3633</v>
      </c>
      <c r="D972" s="9">
        <v>2869</v>
      </c>
    </row>
    <row r="973" spans="1:4">
      <c r="A973" s="11" t="s">
        <v>287</v>
      </c>
      <c r="B973" s="10">
        <f>+C973+D973</f>
        <v>309</v>
      </c>
      <c r="C973" s="10">
        <v>309</v>
      </c>
      <c r="D973" s="9"/>
    </row>
    <row r="974" spans="1:4">
      <c r="A974" s="11" t="s">
        <v>288</v>
      </c>
      <c r="B974" s="10"/>
      <c r="C974" s="10"/>
      <c r="D974" s="9"/>
    </row>
    <row r="975" spans="1:4">
      <c r="A975" s="11" t="s">
        <v>1022</v>
      </c>
      <c r="B975" s="10">
        <f>+C975+D975</f>
        <v>4761</v>
      </c>
      <c r="C975" s="10">
        <v>4761</v>
      </c>
      <c r="D975" s="9"/>
    </row>
    <row r="976" spans="1:4">
      <c r="A976" s="11" t="s">
        <v>1023</v>
      </c>
      <c r="B976" s="10">
        <f>+C976+D976</f>
        <v>7041</v>
      </c>
      <c r="C976" s="10">
        <v>616</v>
      </c>
      <c r="D976" s="9">
        <v>6425</v>
      </c>
    </row>
    <row r="977" spans="1:4">
      <c r="A977" s="11" t="s">
        <v>1024</v>
      </c>
      <c r="B977" s="10"/>
      <c r="C977" s="10"/>
      <c r="D977" s="9"/>
    </row>
    <row r="978" spans="1:4">
      <c r="A978" s="11" t="s">
        <v>1025</v>
      </c>
      <c r="B978" s="10"/>
      <c r="C978" s="10"/>
      <c r="D978" s="9"/>
    </row>
    <row r="979" spans="1:4">
      <c r="A979" s="11" t="s">
        <v>1026</v>
      </c>
      <c r="B979" s="10"/>
      <c r="C979" s="10"/>
      <c r="D979" s="9"/>
    </row>
    <row r="980" spans="1:4">
      <c r="A980" s="11" t="s">
        <v>1027</v>
      </c>
      <c r="B980" s="10">
        <f>+C980+D980</f>
        <v>195</v>
      </c>
      <c r="C980" s="10">
        <v>195</v>
      </c>
      <c r="D980" s="9"/>
    </row>
    <row r="981" spans="1:4">
      <c r="A981" s="11" t="s">
        <v>1028</v>
      </c>
      <c r="B981" s="10"/>
      <c r="C981" s="10"/>
      <c r="D981" s="9"/>
    </row>
    <row r="982" spans="1:4">
      <c r="A982" s="11" t="s">
        <v>1029</v>
      </c>
      <c r="B982" s="10"/>
      <c r="C982" s="10"/>
      <c r="D982" s="9"/>
    </row>
    <row r="983" spans="1:4">
      <c r="A983" s="11" t="s">
        <v>1030</v>
      </c>
      <c r="B983" s="10"/>
      <c r="C983" s="10"/>
      <c r="D983" s="9"/>
    </row>
    <row r="984" spans="1:4">
      <c r="A984" s="11" t="s">
        <v>1031</v>
      </c>
      <c r="B984" s="10"/>
      <c r="C984" s="10"/>
      <c r="D984" s="9"/>
    </row>
    <row r="985" spans="1:4">
      <c r="A985" s="11" t="s">
        <v>1032</v>
      </c>
      <c r="B985" s="10"/>
      <c r="C985" s="10"/>
      <c r="D985" s="9"/>
    </row>
    <row r="986" spans="1:4">
      <c r="A986" s="11" t="s">
        <v>1033</v>
      </c>
      <c r="B986" s="10"/>
      <c r="C986" s="10"/>
      <c r="D986" s="9"/>
    </row>
    <row r="987" spans="1:4">
      <c r="A987" s="11" t="s">
        <v>1034</v>
      </c>
      <c r="B987" s="10"/>
      <c r="C987" s="10"/>
      <c r="D987" s="9"/>
    </row>
    <row r="988" spans="1:4">
      <c r="A988" s="11" t="s">
        <v>1035</v>
      </c>
      <c r="B988" s="10">
        <f>+C988+D988</f>
        <v>364</v>
      </c>
      <c r="C988" s="10">
        <v>364</v>
      </c>
      <c r="D988" s="9"/>
    </row>
    <row r="989" spans="1:4">
      <c r="A989" s="11" t="s">
        <v>1036</v>
      </c>
      <c r="B989" s="10"/>
      <c r="C989" s="10"/>
      <c r="D989" s="9"/>
    </row>
    <row r="990" spans="1:4">
      <c r="A990" s="11" t="s">
        <v>1037</v>
      </c>
      <c r="B990" s="10"/>
      <c r="C990" s="10"/>
      <c r="D990" s="9"/>
    </row>
    <row r="991" spans="1:4">
      <c r="A991" s="11" t="s">
        <v>1038</v>
      </c>
      <c r="B991" s="10"/>
      <c r="C991" s="10"/>
      <c r="D991" s="9"/>
    </row>
    <row r="992" spans="1:4">
      <c r="A992" s="11" t="s">
        <v>1039</v>
      </c>
      <c r="B992" s="10"/>
      <c r="C992" s="10"/>
      <c r="D992" s="9"/>
    </row>
    <row r="993" spans="1:4">
      <c r="A993" s="11" t="s">
        <v>1040</v>
      </c>
      <c r="B993" s="10">
        <f>+C993+D993</f>
        <v>6882</v>
      </c>
      <c r="C993" s="10">
        <v>4803</v>
      </c>
      <c r="D993" s="9">
        <v>2079</v>
      </c>
    </row>
    <row r="994" spans="1:4">
      <c r="A994" s="8" t="s">
        <v>1041</v>
      </c>
      <c r="B994" s="10"/>
      <c r="C994" s="10"/>
      <c r="D994" s="9"/>
    </row>
    <row r="995" spans="1:4">
      <c r="A995" s="11" t="s">
        <v>286</v>
      </c>
      <c r="B995" s="10"/>
      <c r="C995" s="10"/>
      <c r="D995" s="9"/>
    </row>
    <row r="996" spans="1:4">
      <c r="A996" s="11" t="s">
        <v>287</v>
      </c>
      <c r="B996" s="10"/>
      <c r="C996" s="10"/>
      <c r="D996" s="9"/>
    </row>
    <row r="997" spans="1:4">
      <c r="A997" s="11" t="s">
        <v>288</v>
      </c>
      <c r="B997" s="10"/>
      <c r="C997" s="10"/>
      <c r="D997" s="9"/>
    </row>
    <row r="998" spans="1:4">
      <c r="A998" s="11" t="s">
        <v>1042</v>
      </c>
      <c r="B998" s="10"/>
      <c r="C998" s="10"/>
      <c r="D998" s="9"/>
    </row>
    <row r="999" spans="1:4">
      <c r="A999" s="11" t="s">
        <v>1043</v>
      </c>
      <c r="B999" s="10"/>
      <c r="C999" s="10"/>
      <c r="D999" s="9"/>
    </row>
    <row r="1000" spans="1:4">
      <c r="A1000" s="11" t="s">
        <v>1044</v>
      </c>
      <c r="B1000" s="10"/>
      <c r="C1000" s="10"/>
      <c r="D1000" s="9"/>
    </row>
    <row r="1001" spans="1:4">
      <c r="A1001" s="11" t="s">
        <v>1045</v>
      </c>
      <c r="B1001" s="10"/>
      <c r="C1001" s="10"/>
      <c r="D1001" s="9"/>
    </row>
    <row r="1002" spans="1:4">
      <c r="A1002" s="11" t="s">
        <v>1046</v>
      </c>
      <c r="B1002" s="10"/>
      <c r="C1002" s="10"/>
      <c r="D1002" s="9"/>
    </row>
    <row r="1003" spans="1:4">
      <c r="A1003" s="11" t="s">
        <v>1047</v>
      </c>
      <c r="B1003" s="10"/>
      <c r="C1003" s="10"/>
      <c r="D1003" s="9"/>
    </row>
    <row r="1004" spans="1:4">
      <c r="A1004" s="8" t="s">
        <v>1048</v>
      </c>
      <c r="B1004" s="10"/>
      <c r="C1004" s="10"/>
      <c r="D1004" s="9"/>
    </row>
    <row r="1005" spans="1:4">
      <c r="A1005" s="11" t="s">
        <v>286</v>
      </c>
      <c r="B1005" s="10"/>
      <c r="C1005" s="10"/>
      <c r="D1005" s="9"/>
    </row>
    <row r="1006" spans="1:4">
      <c r="A1006" s="11" t="s">
        <v>287</v>
      </c>
      <c r="B1006" s="10"/>
      <c r="C1006" s="10"/>
      <c r="D1006" s="9"/>
    </row>
    <row r="1007" spans="1:4">
      <c r="A1007" s="11" t="s">
        <v>288</v>
      </c>
      <c r="B1007" s="10"/>
      <c r="C1007" s="10"/>
      <c r="D1007" s="9"/>
    </row>
    <row r="1008" spans="1:4">
      <c r="A1008" s="11" t="s">
        <v>1049</v>
      </c>
      <c r="B1008" s="10"/>
      <c r="C1008" s="10"/>
      <c r="D1008" s="9"/>
    </row>
    <row r="1009" spans="1:4">
      <c r="A1009" s="11" t="s">
        <v>1050</v>
      </c>
      <c r="B1009" s="10"/>
      <c r="C1009" s="10"/>
      <c r="D1009" s="9"/>
    </row>
    <row r="1010" spans="1:4">
      <c r="A1010" s="11" t="s">
        <v>1051</v>
      </c>
      <c r="B1010" s="10"/>
      <c r="C1010" s="10"/>
      <c r="D1010" s="9"/>
    </row>
    <row r="1011" spans="1:4">
      <c r="A1011" s="11" t="s">
        <v>1052</v>
      </c>
      <c r="B1011" s="10"/>
      <c r="C1011" s="10"/>
      <c r="D1011" s="9"/>
    </row>
    <row r="1012" spans="1:4">
      <c r="A1012" s="11" t="s">
        <v>1053</v>
      </c>
      <c r="B1012" s="10"/>
      <c r="C1012" s="10"/>
      <c r="D1012" s="9"/>
    </row>
    <row r="1013" spans="1:4">
      <c r="A1013" s="11" t="s">
        <v>1054</v>
      </c>
      <c r="B1013" s="10"/>
      <c r="C1013" s="10"/>
      <c r="D1013" s="9"/>
    </row>
    <row r="1014" spans="1:4">
      <c r="A1014" s="8" t="s">
        <v>1055</v>
      </c>
      <c r="B1014" s="10">
        <f>+C1014+D1014</f>
        <v>4488</v>
      </c>
      <c r="C1014" s="10">
        <v>151</v>
      </c>
      <c r="D1014" s="9">
        <v>4337</v>
      </c>
    </row>
    <row r="1015" spans="1:4">
      <c r="A1015" s="11" t="s">
        <v>1056</v>
      </c>
      <c r="B1015" s="10">
        <f>+C1015+D1015</f>
        <v>2768</v>
      </c>
      <c r="C1015" s="10"/>
      <c r="D1015" s="9">
        <v>2768</v>
      </c>
    </row>
    <row r="1016" spans="1:4">
      <c r="A1016" s="11" t="s">
        <v>1057</v>
      </c>
      <c r="B1016" s="10"/>
      <c r="C1016" s="10"/>
      <c r="D1016" s="9"/>
    </row>
    <row r="1017" spans="1:4">
      <c r="A1017" s="11" t="s">
        <v>1058</v>
      </c>
      <c r="B1017" s="10">
        <f>+C1017+D1017</f>
        <v>1010</v>
      </c>
      <c r="C1017" s="10"/>
      <c r="D1017" s="9">
        <v>1010</v>
      </c>
    </row>
    <row r="1018" spans="1:4">
      <c r="A1018" s="11" t="s">
        <v>1059</v>
      </c>
      <c r="B1018" s="10">
        <f>+C1018+D1018</f>
        <v>710</v>
      </c>
      <c r="C1018" s="10">
        <v>151</v>
      </c>
      <c r="D1018" s="9">
        <v>559</v>
      </c>
    </row>
    <row r="1019" spans="1:4">
      <c r="A1019" s="8" t="s">
        <v>1060</v>
      </c>
      <c r="B1019" s="10">
        <f>+C1019+D1019</f>
        <v>2</v>
      </c>
      <c r="C1019" s="10">
        <v>2</v>
      </c>
      <c r="D1019" s="9"/>
    </row>
    <row r="1020" spans="1:4">
      <c r="A1020" s="11" t="s">
        <v>286</v>
      </c>
      <c r="B1020" s="10">
        <f>+C1020+D1020</f>
        <v>2</v>
      </c>
      <c r="C1020" s="10">
        <v>2</v>
      </c>
      <c r="D1020" s="9"/>
    </row>
    <row r="1021" spans="1:4">
      <c r="A1021" s="11" t="s">
        <v>287</v>
      </c>
      <c r="B1021" s="10"/>
      <c r="C1021" s="10"/>
      <c r="D1021" s="9"/>
    </row>
    <row r="1022" spans="1:4">
      <c r="A1022" s="11" t="s">
        <v>288</v>
      </c>
      <c r="B1022" s="10"/>
      <c r="C1022" s="10"/>
      <c r="D1022" s="9"/>
    </row>
    <row r="1023" spans="1:4">
      <c r="A1023" s="11" t="s">
        <v>1046</v>
      </c>
      <c r="B1023" s="10"/>
      <c r="C1023" s="10"/>
      <c r="D1023" s="9"/>
    </row>
    <row r="1024" spans="1:4">
      <c r="A1024" s="11" t="s">
        <v>1061</v>
      </c>
      <c r="B1024" s="10"/>
      <c r="C1024" s="10"/>
      <c r="D1024" s="9"/>
    </row>
    <row r="1025" spans="1:4">
      <c r="A1025" s="11" t="s">
        <v>1062</v>
      </c>
      <c r="B1025" s="10"/>
      <c r="C1025" s="10"/>
      <c r="D1025" s="9"/>
    </row>
    <row r="1026" spans="1:4">
      <c r="A1026" s="8" t="s">
        <v>1063</v>
      </c>
      <c r="B1026" s="10"/>
      <c r="C1026" s="10"/>
      <c r="D1026" s="9"/>
    </row>
    <row r="1027" spans="1:4">
      <c r="A1027" s="11" t="s">
        <v>1064</v>
      </c>
      <c r="B1027" s="10"/>
      <c r="C1027" s="10"/>
      <c r="D1027" s="9"/>
    </row>
    <row r="1028" spans="1:4">
      <c r="A1028" s="11" t="s">
        <v>1065</v>
      </c>
      <c r="B1028" s="10"/>
      <c r="C1028" s="10"/>
      <c r="D1028" s="9"/>
    </row>
    <row r="1029" spans="1:4">
      <c r="A1029" s="11" t="s">
        <v>1066</v>
      </c>
      <c r="B1029" s="10"/>
      <c r="C1029" s="10"/>
      <c r="D1029" s="9"/>
    </row>
    <row r="1030" spans="1:4">
      <c r="A1030" s="11" t="s">
        <v>1067</v>
      </c>
      <c r="B1030" s="10"/>
      <c r="C1030" s="10"/>
      <c r="D1030" s="9"/>
    </row>
    <row r="1031" spans="1:4">
      <c r="A1031" s="8" t="s">
        <v>1068</v>
      </c>
      <c r="B1031" s="10">
        <f>+C1031+D1031</f>
        <v>396</v>
      </c>
      <c r="C1031" s="10">
        <v>366</v>
      </c>
      <c r="D1031" s="9">
        <v>30</v>
      </c>
    </row>
    <row r="1032" spans="1:4">
      <c r="A1032" s="11" t="s">
        <v>1069</v>
      </c>
      <c r="B1032" s="10">
        <f>+C1032+D1032</f>
        <v>352</v>
      </c>
      <c r="C1032" s="10">
        <v>352</v>
      </c>
      <c r="D1032" s="9"/>
    </row>
    <row r="1033" spans="1:4">
      <c r="A1033" s="11" t="s">
        <v>1070</v>
      </c>
      <c r="B1033" s="10">
        <f>+C1033+D1033</f>
        <v>44</v>
      </c>
      <c r="C1033" s="10">
        <v>14</v>
      </c>
      <c r="D1033" s="9">
        <v>30</v>
      </c>
    </row>
    <row r="1034" spans="1:4">
      <c r="A1034" s="8" t="s">
        <v>1071</v>
      </c>
      <c r="B1034" s="10">
        <f>+C1034+D1034</f>
        <v>1450</v>
      </c>
      <c r="C1034" s="10">
        <v>697</v>
      </c>
      <c r="D1034" s="9">
        <v>753</v>
      </c>
    </row>
    <row r="1035" spans="1:4">
      <c r="A1035" s="8" t="s">
        <v>1072</v>
      </c>
      <c r="B1035" s="10"/>
      <c r="C1035" s="10"/>
      <c r="D1035" s="9"/>
    </row>
    <row r="1036" spans="1:4">
      <c r="A1036" s="11" t="s">
        <v>286</v>
      </c>
      <c r="B1036" s="10"/>
      <c r="C1036" s="10"/>
      <c r="D1036" s="9"/>
    </row>
    <row r="1037" spans="1:4">
      <c r="A1037" s="11" t="s">
        <v>287</v>
      </c>
      <c r="B1037" s="10"/>
      <c r="C1037" s="10"/>
      <c r="D1037" s="9"/>
    </row>
    <row r="1038" spans="1:4">
      <c r="A1038" s="11" t="s">
        <v>288</v>
      </c>
      <c r="B1038" s="10"/>
      <c r="C1038" s="10"/>
      <c r="D1038" s="9"/>
    </row>
    <row r="1039" spans="1:4">
      <c r="A1039" s="11" t="s">
        <v>1073</v>
      </c>
      <c r="B1039" s="10"/>
      <c r="C1039" s="10"/>
      <c r="D1039" s="9"/>
    </row>
    <row r="1040" spans="1:4">
      <c r="A1040" s="11" t="s">
        <v>1074</v>
      </c>
      <c r="B1040" s="10"/>
      <c r="C1040" s="10"/>
      <c r="D1040" s="9"/>
    </row>
    <row r="1041" spans="1:4">
      <c r="A1041" s="11" t="s">
        <v>1075</v>
      </c>
      <c r="B1041" s="10"/>
      <c r="C1041" s="10"/>
      <c r="D1041" s="9"/>
    </row>
    <row r="1042" spans="1:4">
      <c r="A1042" s="11" t="s">
        <v>1076</v>
      </c>
      <c r="B1042" s="10"/>
      <c r="C1042" s="10"/>
      <c r="D1042" s="9"/>
    </row>
    <row r="1043" spans="1:4">
      <c r="A1043" s="11" t="s">
        <v>1077</v>
      </c>
      <c r="B1043" s="10"/>
      <c r="C1043" s="10"/>
      <c r="D1043" s="9"/>
    </row>
    <row r="1044" spans="1:4">
      <c r="A1044" s="11" t="s">
        <v>1078</v>
      </c>
      <c r="B1044" s="10"/>
      <c r="C1044" s="10"/>
      <c r="D1044" s="9"/>
    </row>
    <row r="1045" spans="1:4">
      <c r="A1045" s="8" t="s">
        <v>1079</v>
      </c>
      <c r="B1045" s="10"/>
      <c r="C1045" s="10"/>
      <c r="D1045" s="9"/>
    </row>
    <row r="1046" spans="1:4">
      <c r="A1046" s="11" t="s">
        <v>286</v>
      </c>
      <c r="B1046" s="10"/>
      <c r="C1046" s="10"/>
      <c r="D1046" s="9"/>
    </row>
    <row r="1047" spans="1:4">
      <c r="A1047" s="11" t="s">
        <v>287</v>
      </c>
      <c r="B1047" s="10"/>
      <c r="C1047" s="10"/>
      <c r="D1047" s="9"/>
    </row>
    <row r="1048" spans="1:4">
      <c r="A1048" s="11" t="s">
        <v>288</v>
      </c>
      <c r="B1048" s="10"/>
      <c r="C1048" s="10"/>
      <c r="D1048" s="9"/>
    </row>
    <row r="1049" spans="1:4">
      <c r="A1049" s="11" t="s">
        <v>1080</v>
      </c>
      <c r="B1049" s="10"/>
      <c r="C1049" s="10"/>
      <c r="D1049" s="9"/>
    </row>
    <row r="1050" spans="1:4">
      <c r="A1050" s="11" t="s">
        <v>1081</v>
      </c>
      <c r="B1050" s="10"/>
      <c r="C1050" s="10"/>
      <c r="D1050" s="9"/>
    </row>
    <row r="1051" spans="1:4">
      <c r="A1051" s="11" t="s">
        <v>1082</v>
      </c>
      <c r="B1051" s="10"/>
      <c r="C1051" s="10"/>
      <c r="D1051" s="9"/>
    </row>
    <row r="1052" spans="1:4">
      <c r="A1052" s="11" t="s">
        <v>1083</v>
      </c>
      <c r="B1052" s="10"/>
      <c r="C1052" s="10"/>
      <c r="D1052" s="9"/>
    </row>
    <row r="1053" spans="1:4">
      <c r="A1053" s="11" t="s">
        <v>1084</v>
      </c>
      <c r="B1053" s="10"/>
      <c r="C1053" s="10"/>
      <c r="D1053" s="9"/>
    </row>
    <row r="1054" spans="1:4">
      <c r="A1054" s="11" t="s">
        <v>1085</v>
      </c>
      <c r="B1054" s="10"/>
      <c r="C1054" s="10"/>
      <c r="D1054" s="9"/>
    </row>
    <row r="1055" spans="1:4">
      <c r="A1055" s="11" t="s">
        <v>1086</v>
      </c>
      <c r="B1055" s="10"/>
      <c r="C1055" s="10"/>
      <c r="D1055" s="9"/>
    </row>
    <row r="1056" spans="1:4">
      <c r="A1056" s="11" t="s">
        <v>1087</v>
      </c>
      <c r="B1056" s="10"/>
      <c r="C1056" s="10"/>
      <c r="D1056" s="9"/>
    </row>
    <row r="1057" spans="1:4">
      <c r="A1057" s="11" t="s">
        <v>1088</v>
      </c>
      <c r="B1057" s="10"/>
      <c r="C1057" s="10"/>
      <c r="D1057" s="9"/>
    </row>
    <row r="1058" spans="1:4">
      <c r="A1058" s="11" t="s">
        <v>1089</v>
      </c>
      <c r="B1058" s="10"/>
      <c r="C1058" s="10"/>
      <c r="D1058" s="9"/>
    </row>
    <row r="1059" spans="1:4">
      <c r="A1059" s="11" t="s">
        <v>1090</v>
      </c>
      <c r="B1059" s="10"/>
      <c r="C1059" s="10"/>
      <c r="D1059" s="9"/>
    </row>
    <row r="1060" spans="1:4">
      <c r="A1060" s="11" t="s">
        <v>1091</v>
      </c>
      <c r="B1060" s="10"/>
      <c r="C1060" s="10"/>
      <c r="D1060" s="9"/>
    </row>
    <row r="1061" spans="1:4">
      <c r="A1061" s="8" t="s">
        <v>1092</v>
      </c>
      <c r="B1061" s="10"/>
      <c r="C1061" s="10"/>
      <c r="D1061" s="9"/>
    </row>
    <row r="1062" spans="1:4">
      <c r="A1062" s="11" t="s">
        <v>286</v>
      </c>
      <c r="B1062" s="10"/>
      <c r="C1062" s="10"/>
      <c r="D1062" s="9"/>
    </row>
    <row r="1063" spans="1:4">
      <c r="A1063" s="11" t="s">
        <v>287</v>
      </c>
      <c r="B1063" s="10"/>
      <c r="C1063" s="10"/>
      <c r="D1063" s="9"/>
    </row>
    <row r="1064" spans="1:4">
      <c r="A1064" s="11" t="s">
        <v>288</v>
      </c>
      <c r="B1064" s="10"/>
      <c r="C1064" s="10"/>
      <c r="D1064" s="9"/>
    </row>
    <row r="1065" spans="1:4">
      <c r="A1065" s="11" t="s">
        <v>1093</v>
      </c>
      <c r="B1065" s="10"/>
      <c r="C1065" s="10"/>
      <c r="D1065" s="9"/>
    </row>
    <row r="1066" spans="1:4">
      <c r="A1066" s="8" t="s">
        <v>1094</v>
      </c>
      <c r="B1066" s="10">
        <f>+C1066+D1066</f>
        <v>373</v>
      </c>
      <c r="C1066" s="10">
        <v>247</v>
      </c>
      <c r="D1066" s="9">
        <v>126</v>
      </c>
    </row>
    <row r="1067" spans="1:4">
      <c r="A1067" s="11" t="s">
        <v>286</v>
      </c>
      <c r="B1067" s="10">
        <f>+C1067+D1067</f>
        <v>100</v>
      </c>
      <c r="C1067" s="10">
        <v>100</v>
      </c>
      <c r="D1067" s="9"/>
    </row>
    <row r="1068" spans="1:4">
      <c r="A1068" s="11" t="s">
        <v>287</v>
      </c>
      <c r="B1068" s="10">
        <f>+C1068+D1068</f>
        <v>40</v>
      </c>
      <c r="C1068" s="10">
        <v>40</v>
      </c>
      <c r="D1068" s="9"/>
    </row>
    <row r="1069" spans="1:4">
      <c r="A1069" s="11" t="s">
        <v>288</v>
      </c>
      <c r="B1069" s="10"/>
      <c r="C1069" s="10"/>
      <c r="D1069" s="9"/>
    </row>
    <row r="1070" spans="1:4">
      <c r="A1070" s="11" t="s">
        <v>1095</v>
      </c>
      <c r="B1070" s="10"/>
      <c r="C1070" s="10"/>
      <c r="D1070" s="9"/>
    </row>
    <row r="1071" spans="1:4">
      <c r="A1071" s="11" t="s">
        <v>1096</v>
      </c>
      <c r="B1071" s="10"/>
      <c r="C1071" s="10"/>
      <c r="D1071" s="9"/>
    </row>
    <row r="1072" spans="1:4">
      <c r="A1072" s="11" t="s">
        <v>1097</v>
      </c>
      <c r="B1072" s="10"/>
      <c r="C1072" s="10"/>
      <c r="D1072" s="9"/>
    </row>
    <row r="1073" spans="1:4">
      <c r="A1073" s="11" t="s">
        <v>1098</v>
      </c>
      <c r="B1073" s="10">
        <f>+C1073+D1073</f>
        <v>149</v>
      </c>
      <c r="C1073" s="10">
        <v>37</v>
      </c>
      <c r="D1073" s="9">
        <v>112</v>
      </c>
    </row>
    <row r="1074" spans="1:4">
      <c r="A1074" s="11" t="s">
        <v>1099</v>
      </c>
      <c r="B1074" s="10"/>
      <c r="C1074" s="10"/>
      <c r="D1074" s="9"/>
    </row>
    <row r="1075" spans="1:4">
      <c r="A1075" s="11" t="s">
        <v>1100</v>
      </c>
      <c r="B1075" s="10"/>
      <c r="C1075" s="10"/>
      <c r="D1075" s="9"/>
    </row>
    <row r="1076" spans="1:4">
      <c r="A1076" s="11" t="s">
        <v>1101</v>
      </c>
      <c r="B1076" s="10"/>
      <c r="C1076" s="10"/>
      <c r="D1076" s="9"/>
    </row>
    <row r="1077" spans="1:4">
      <c r="A1077" s="11" t="s">
        <v>1046</v>
      </c>
      <c r="B1077" s="10"/>
      <c r="C1077" s="10"/>
      <c r="D1077" s="9"/>
    </row>
    <row r="1078" spans="1:4">
      <c r="A1078" s="11" t="s">
        <v>1102</v>
      </c>
      <c r="B1078" s="10"/>
      <c r="C1078" s="10"/>
      <c r="D1078" s="9"/>
    </row>
    <row r="1079" spans="1:4">
      <c r="A1079" s="11" t="s">
        <v>1103</v>
      </c>
      <c r="B1079" s="10">
        <f>+C1079+D1079</f>
        <v>84</v>
      </c>
      <c r="C1079" s="10">
        <v>70</v>
      </c>
      <c r="D1079" s="9">
        <v>14</v>
      </c>
    </row>
    <row r="1080" spans="1:4">
      <c r="A1080" s="8" t="s">
        <v>1104</v>
      </c>
      <c r="B1080" s="10">
        <f>+C1080+D1080</f>
        <v>1035</v>
      </c>
      <c r="C1080" s="10">
        <v>449</v>
      </c>
      <c r="D1080" s="9">
        <v>586</v>
      </c>
    </row>
    <row r="1081" spans="1:4">
      <c r="A1081" s="11" t="s">
        <v>286</v>
      </c>
      <c r="B1081" s="10">
        <f>+C1081+D1081</f>
        <v>651</v>
      </c>
      <c r="C1081" s="10">
        <v>139</v>
      </c>
      <c r="D1081" s="9">
        <v>512</v>
      </c>
    </row>
    <row r="1082" spans="1:4">
      <c r="A1082" s="11" t="s">
        <v>287</v>
      </c>
      <c r="B1082" s="10">
        <f>+C1082+D1082</f>
        <v>123</v>
      </c>
      <c r="C1082" s="10">
        <v>123</v>
      </c>
      <c r="D1082" s="9"/>
    </row>
    <row r="1083" spans="1:4">
      <c r="A1083" s="11" t="s">
        <v>288</v>
      </c>
      <c r="B1083" s="10"/>
      <c r="C1083" s="10"/>
      <c r="D1083" s="9"/>
    </row>
    <row r="1084" spans="1:4">
      <c r="A1084" s="11" t="s">
        <v>1105</v>
      </c>
      <c r="B1084" s="10"/>
      <c r="C1084" s="10"/>
      <c r="D1084" s="9"/>
    </row>
    <row r="1085" spans="1:4">
      <c r="A1085" s="11" t="s">
        <v>1106</v>
      </c>
      <c r="B1085" s="10"/>
      <c r="C1085" s="10"/>
      <c r="D1085" s="9"/>
    </row>
    <row r="1086" spans="1:4">
      <c r="A1086" s="11" t="s">
        <v>1107</v>
      </c>
      <c r="B1086" s="10">
        <f>+C1086+D1086</f>
        <v>261</v>
      </c>
      <c r="C1086" s="10">
        <v>187</v>
      </c>
      <c r="D1086" s="9">
        <v>74</v>
      </c>
    </row>
    <row r="1087" spans="1:4">
      <c r="A1087" s="8" t="s">
        <v>1108</v>
      </c>
      <c r="B1087" s="10"/>
      <c r="C1087" s="10"/>
      <c r="D1087" s="9"/>
    </row>
    <row r="1088" spans="1:4">
      <c r="A1088" s="11" t="s">
        <v>286</v>
      </c>
      <c r="B1088" s="10"/>
      <c r="C1088" s="10"/>
      <c r="D1088" s="9"/>
    </row>
    <row r="1089" spans="1:4">
      <c r="A1089" s="11" t="s">
        <v>287</v>
      </c>
      <c r="B1089" s="10"/>
      <c r="C1089" s="10"/>
      <c r="D1089" s="9"/>
    </row>
    <row r="1090" spans="1:4">
      <c r="A1090" s="11" t="s">
        <v>288</v>
      </c>
      <c r="B1090" s="10"/>
      <c r="C1090" s="10"/>
      <c r="D1090" s="9"/>
    </row>
    <row r="1091" spans="1:4">
      <c r="A1091" s="11" t="s">
        <v>1109</v>
      </c>
      <c r="B1091" s="10"/>
      <c r="C1091" s="10"/>
      <c r="D1091" s="9"/>
    </row>
    <row r="1092" spans="1:4">
      <c r="A1092" s="11" t="s">
        <v>1110</v>
      </c>
      <c r="B1092" s="10"/>
      <c r="C1092" s="10"/>
      <c r="D1092" s="9"/>
    </row>
    <row r="1093" spans="1:4">
      <c r="A1093" s="11" t="s">
        <v>1111</v>
      </c>
      <c r="B1093" s="10"/>
      <c r="C1093" s="10"/>
      <c r="D1093" s="9"/>
    </row>
    <row r="1094" spans="1:4">
      <c r="A1094" s="8" t="s">
        <v>1112</v>
      </c>
      <c r="B1094" s="10">
        <f>+C1094+D1094</f>
        <v>41</v>
      </c>
      <c r="C1094" s="10"/>
      <c r="D1094" s="9">
        <v>41</v>
      </c>
    </row>
    <row r="1095" spans="1:4">
      <c r="A1095" s="11" t="s">
        <v>1113</v>
      </c>
      <c r="B1095" s="10"/>
      <c r="C1095" s="10"/>
      <c r="D1095" s="9"/>
    </row>
    <row r="1096" spans="1:4">
      <c r="A1096" s="11" t="s">
        <v>1114</v>
      </c>
      <c r="B1096" s="10"/>
      <c r="C1096" s="10"/>
      <c r="D1096" s="9"/>
    </row>
    <row r="1097" spans="1:4">
      <c r="A1097" s="11" t="s">
        <v>1115</v>
      </c>
      <c r="B1097" s="10"/>
      <c r="C1097" s="10"/>
      <c r="D1097" s="9"/>
    </row>
    <row r="1098" spans="1:4">
      <c r="A1098" s="11" t="s">
        <v>1116</v>
      </c>
      <c r="B1098" s="10"/>
      <c r="C1098" s="10"/>
      <c r="D1098" s="9"/>
    </row>
    <row r="1099" spans="1:4">
      <c r="A1099" s="11" t="s">
        <v>1117</v>
      </c>
      <c r="B1099" s="10">
        <f>+C1099+D1099</f>
        <v>41</v>
      </c>
      <c r="C1099" s="10"/>
      <c r="D1099" s="9">
        <v>41</v>
      </c>
    </row>
    <row r="1100" spans="1:4">
      <c r="A1100" s="8" t="s">
        <v>1118</v>
      </c>
      <c r="B1100" s="10">
        <f>+C1100+D1100</f>
        <v>936</v>
      </c>
      <c r="C1100" s="10">
        <v>201</v>
      </c>
      <c r="D1100" s="9">
        <v>735</v>
      </c>
    </row>
    <row r="1101" spans="1:4">
      <c r="A1101" s="8" t="s">
        <v>1119</v>
      </c>
      <c r="B1101" s="10">
        <f>+C1101+D1101</f>
        <v>731</v>
      </c>
      <c r="C1101" s="10">
        <v>187</v>
      </c>
      <c r="D1101" s="9">
        <v>544</v>
      </c>
    </row>
    <row r="1102" spans="1:4">
      <c r="A1102" s="11" t="s">
        <v>286</v>
      </c>
      <c r="B1102" s="10">
        <f>+C1102+D1102</f>
        <v>380</v>
      </c>
      <c r="C1102" s="10"/>
      <c r="D1102" s="9">
        <v>380</v>
      </c>
    </row>
    <row r="1103" spans="1:4">
      <c r="A1103" s="11" t="s">
        <v>287</v>
      </c>
      <c r="B1103" s="10">
        <f>+C1103+D1103</f>
        <v>62</v>
      </c>
      <c r="C1103" s="10">
        <v>62</v>
      </c>
      <c r="D1103" s="9"/>
    </row>
    <row r="1104" spans="1:4">
      <c r="A1104" s="11" t="s">
        <v>288</v>
      </c>
      <c r="B1104" s="10"/>
      <c r="C1104" s="10"/>
      <c r="D1104" s="9"/>
    </row>
    <row r="1105" spans="1:4">
      <c r="A1105" s="11" t="s">
        <v>1120</v>
      </c>
      <c r="B1105" s="10"/>
      <c r="C1105" s="10"/>
      <c r="D1105" s="9"/>
    </row>
    <row r="1106" spans="1:4">
      <c r="A1106" s="11" t="s">
        <v>1121</v>
      </c>
      <c r="B1106" s="10"/>
      <c r="C1106" s="10"/>
      <c r="D1106" s="9"/>
    </row>
    <row r="1107" spans="1:4">
      <c r="A1107" s="11" t="s">
        <v>1122</v>
      </c>
      <c r="B1107" s="10"/>
      <c r="C1107" s="10"/>
      <c r="D1107" s="9"/>
    </row>
    <row r="1108" spans="1:4">
      <c r="A1108" s="11" t="s">
        <v>1123</v>
      </c>
      <c r="B1108" s="10">
        <f>+C1108+D1108</f>
        <v>218</v>
      </c>
      <c r="C1108" s="10">
        <v>98</v>
      </c>
      <c r="D1108" s="9">
        <v>120</v>
      </c>
    </row>
    <row r="1109" spans="1:4">
      <c r="A1109" s="11" t="s">
        <v>296</v>
      </c>
      <c r="B1109" s="10"/>
      <c r="C1109" s="10"/>
      <c r="D1109" s="9"/>
    </row>
    <row r="1110" spans="1:4">
      <c r="A1110" s="11" t="s">
        <v>1124</v>
      </c>
      <c r="B1110" s="10">
        <f>+C1110+D1110</f>
        <v>70</v>
      </c>
      <c r="C1110" s="10">
        <v>26</v>
      </c>
      <c r="D1110" s="9">
        <v>44</v>
      </c>
    </row>
    <row r="1111" spans="1:4">
      <c r="A1111" s="8" t="s">
        <v>1125</v>
      </c>
      <c r="B1111" s="10">
        <f>+C1111+D1111</f>
        <v>204</v>
      </c>
      <c r="C1111" s="10">
        <v>13</v>
      </c>
      <c r="D1111" s="9">
        <v>191</v>
      </c>
    </row>
    <row r="1112" spans="1:4">
      <c r="A1112" s="11" t="s">
        <v>286</v>
      </c>
      <c r="B1112" s="10">
        <f>+C1112+D1112</f>
        <v>2</v>
      </c>
      <c r="C1112" s="10">
        <v>2</v>
      </c>
      <c r="D1112" s="9"/>
    </row>
    <row r="1113" spans="1:4">
      <c r="A1113" s="11" t="s">
        <v>287</v>
      </c>
      <c r="B1113" s="10"/>
      <c r="C1113" s="10"/>
      <c r="D1113" s="9"/>
    </row>
    <row r="1114" spans="1:4">
      <c r="A1114" s="11" t="s">
        <v>288</v>
      </c>
      <c r="B1114" s="10"/>
      <c r="C1114" s="10"/>
      <c r="D1114" s="9"/>
    </row>
    <row r="1115" spans="1:4">
      <c r="A1115" s="11" t="s">
        <v>1126</v>
      </c>
      <c r="B1115" s="10"/>
      <c r="C1115" s="10"/>
      <c r="D1115" s="9"/>
    </row>
    <row r="1116" spans="1:4">
      <c r="A1116" s="11" t="s">
        <v>1127</v>
      </c>
      <c r="B1116" s="10">
        <f>+C1116+D1116</f>
        <v>202</v>
      </c>
      <c r="C1116" s="10">
        <v>11</v>
      </c>
      <c r="D1116" s="9">
        <v>191</v>
      </c>
    </row>
    <row r="1117" spans="1:4">
      <c r="A1117" s="8" t="s">
        <v>1128</v>
      </c>
      <c r="B1117" s="10"/>
      <c r="C1117" s="10"/>
      <c r="D1117" s="9"/>
    </row>
    <row r="1118" spans="1:4">
      <c r="A1118" s="11" t="s">
        <v>1129</v>
      </c>
      <c r="B1118" s="10"/>
      <c r="C1118" s="10"/>
      <c r="D1118" s="9"/>
    </row>
    <row r="1119" spans="1:4">
      <c r="A1119" s="11" t="s">
        <v>1130</v>
      </c>
      <c r="B1119" s="10"/>
      <c r="C1119" s="10"/>
      <c r="D1119" s="9"/>
    </row>
    <row r="1120" spans="1:4">
      <c r="A1120" s="8" t="s">
        <v>1131</v>
      </c>
      <c r="B1120" s="10">
        <f>+C1120+D1120</f>
        <v>216</v>
      </c>
      <c r="C1120" s="10">
        <v>216</v>
      </c>
      <c r="D1120" s="9"/>
    </row>
    <row r="1121" spans="1:4">
      <c r="A1121" s="8" t="s">
        <v>1132</v>
      </c>
      <c r="B1121" s="10"/>
      <c r="C1121" s="10"/>
      <c r="D1121" s="9"/>
    </row>
    <row r="1122" spans="1:4">
      <c r="A1122" s="11" t="s">
        <v>286</v>
      </c>
      <c r="B1122" s="10"/>
      <c r="C1122" s="10"/>
      <c r="D1122" s="9"/>
    </row>
    <row r="1123" spans="1:4">
      <c r="A1123" s="11" t="s">
        <v>287</v>
      </c>
      <c r="B1123" s="10"/>
      <c r="C1123" s="10"/>
      <c r="D1123" s="9"/>
    </row>
    <row r="1124" spans="1:4">
      <c r="A1124" s="11" t="s">
        <v>288</v>
      </c>
      <c r="B1124" s="10"/>
      <c r="C1124" s="10"/>
      <c r="D1124" s="9"/>
    </row>
    <row r="1125" spans="1:4">
      <c r="A1125" s="11" t="s">
        <v>1133</v>
      </c>
      <c r="B1125" s="10"/>
      <c r="C1125" s="10"/>
      <c r="D1125" s="9"/>
    </row>
    <row r="1126" spans="1:4">
      <c r="A1126" s="11" t="s">
        <v>296</v>
      </c>
      <c r="B1126" s="10"/>
      <c r="C1126" s="10"/>
      <c r="D1126" s="9"/>
    </row>
    <row r="1127" spans="1:4">
      <c r="A1127" s="11" t="s">
        <v>1134</v>
      </c>
      <c r="B1127" s="10"/>
      <c r="C1127" s="10"/>
      <c r="D1127" s="9"/>
    </row>
    <row r="1128" spans="1:4">
      <c r="A1128" s="8" t="s">
        <v>1135</v>
      </c>
      <c r="B1128" s="10"/>
      <c r="C1128" s="10"/>
      <c r="D1128" s="9"/>
    </row>
    <row r="1129" spans="1:4">
      <c r="A1129" s="11" t="s">
        <v>1136</v>
      </c>
      <c r="B1129" s="10"/>
      <c r="C1129" s="10"/>
      <c r="D1129" s="9"/>
    </row>
    <row r="1130" spans="1:4">
      <c r="A1130" s="11" t="s">
        <v>1137</v>
      </c>
      <c r="B1130" s="10"/>
      <c r="C1130" s="10"/>
      <c r="D1130" s="9"/>
    </row>
    <row r="1131" spans="1:4">
      <c r="A1131" s="11" t="s">
        <v>1138</v>
      </c>
      <c r="B1131" s="10"/>
      <c r="C1131" s="10"/>
      <c r="D1131" s="9"/>
    </row>
    <row r="1132" spans="1:4">
      <c r="A1132" s="11" t="s">
        <v>1139</v>
      </c>
      <c r="B1132" s="10"/>
      <c r="C1132" s="10"/>
      <c r="D1132" s="9"/>
    </row>
    <row r="1133" spans="1:4">
      <c r="A1133" s="11" t="s">
        <v>1140</v>
      </c>
      <c r="B1133" s="10"/>
      <c r="C1133" s="10"/>
      <c r="D1133" s="9"/>
    </row>
    <row r="1134" spans="1:4">
      <c r="A1134" s="11" t="s">
        <v>1141</v>
      </c>
      <c r="B1134" s="10"/>
      <c r="C1134" s="10"/>
      <c r="D1134" s="9"/>
    </row>
    <row r="1135" spans="1:4">
      <c r="A1135" s="11" t="s">
        <v>1142</v>
      </c>
      <c r="B1135" s="10"/>
      <c r="C1135" s="10"/>
      <c r="D1135" s="9"/>
    </row>
    <row r="1136" spans="1:4">
      <c r="A1136" s="11" t="s">
        <v>1143</v>
      </c>
      <c r="B1136" s="10"/>
      <c r="C1136" s="10"/>
      <c r="D1136" s="9"/>
    </row>
    <row r="1137" spans="1:4">
      <c r="A1137" s="11" t="s">
        <v>1144</v>
      </c>
      <c r="B1137" s="10"/>
      <c r="C1137" s="10"/>
      <c r="D1137" s="9"/>
    </row>
    <row r="1138" spans="1:4">
      <c r="A1138" s="8" t="s">
        <v>1145</v>
      </c>
      <c r="B1138" s="10">
        <f>+C1138+D1138</f>
        <v>11</v>
      </c>
      <c r="C1138" s="10">
        <v>11</v>
      </c>
      <c r="D1138" s="9"/>
    </row>
    <row r="1139" spans="1:4">
      <c r="A1139" s="11" t="s">
        <v>1146</v>
      </c>
      <c r="B1139" s="10"/>
      <c r="C1139" s="10"/>
      <c r="D1139" s="9"/>
    </row>
    <row r="1140" spans="1:4">
      <c r="A1140" s="11" t="s">
        <v>1147</v>
      </c>
      <c r="B1140" s="10"/>
      <c r="C1140" s="10"/>
      <c r="D1140" s="9"/>
    </row>
    <row r="1141" spans="1:4">
      <c r="A1141" s="11" t="s">
        <v>1148</v>
      </c>
      <c r="B1141" s="10"/>
      <c r="C1141" s="10"/>
      <c r="D1141" s="9"/>
    </row>
    <row r="1142" spans="1:4">
      <c r="A1142" s="11" t="s">
        <v>1149</v>
      </c>
      <c r="B1142" s="10"/>
      <c r="C1142" s="10"/>
      <c r="D1142" s="9"/>
    </row>
    <row r="1143" spans="1:4">
      <c r="A1143" s="11" t="s">
        <v>1150</v>
      </c>
      <c r="B1143" s="10">
        <f>+C1143+D1143</f>
        <v>11</v>
      </c>
      <c r="C1143" s="10">
        <v>11</v>
      </c>
      <c r="D1143" s="9"/>
    </row>
    <row r="1144" spans="1:4">
      <c r="A1144" s="8" t="s">
        <v>1151</v>
      </c>
      <c r="B1144" s="10"/>
      <c r="C1144" s="10"/>
      <c r="D1144" s="9"/>
    </row>
    <row r="1145" spans="1:4">
      <c r="A1145" s="11" t="s">
        <v>1152</v>
      </c>
      <c r="B1145" s="10"/>
      <c r="C1145" s="10"/>
      <c r="D1145" s="9"/>
    </row>
    <row r="1146" spans="1:4">
      <c r="A1146" s="11" t="s">
        <v>1153</v>
      </c>
      <c r="B1146" s="10"/>
      <c r="C1146" s="10"/>
      <c r="D1146" s="9"/>
    </row>
    <row r="1147" spans="1:4">
      <c r="A1147" s="8" t="s">
        <v>1154</v>
      </c>
      <c r="B1147" s="10">
        <f>+C1147+D1147</f>
        <v>205</v>
      </c>
      <c r="C1147" s="10">
        <v>205</v>
      </c>
      <c r="D1147" s="9"/>
    </row>
    <row r="1148" spans="1:4">
      <c r="A1148" s="11" t="s">
        <v>1155</v>
      </c>
      <c r="B1148" s="10">
        <f>+C1148+D1148</f>
        <v>205</v>
      </c>
      <c r="C1148" s="10">
        <v>205</v>
      </c>
      <c r="D1148" s="9"/>
    </row>
    <row r="1149" spans="1:4">
      <c r="A1149" s="8" t="s">
        <v>1156</v>
      </c>
      <c r="B1149" s="10"/>
      <c r="C1149" s="10"/>
      <c r="D1149" s="9"/>
    </row>
    <row r="1150" spans="1:4">
      <c r="A1150" s="8" t="s">
        <v>1157</v>
      </c>
      <c r="B1150" s="10"/>
      <c r="C1150" s="10"/>
      <c r="D1150" s="9"/>
    </row>
    <row r="1151" spans="1:4">
      <c r="A1151" s="8" t="s">
        <v>1158</v>
      </c>
      <c r="B1151" s="10"/>
      <c r="C1151" s="10"/>
      <c r="D1151" s="9"/>
    </row>
    <row r="1152" spans="1:4">
      <c r="A1152" s="8" t="s">
        <v>1159</v>
      </c>
      <c r="B1152" s="10"/>
      <c r="C1152" s="10"/>
      <c r="D1152" s="9"/>
    </row>
    <row r="1153" spans="1:4">
      <c r="A1153" s="8" t="s">
        <v>1160</v>
      </c>
      <c r="B1153" s="10"/>
      <c r="C1153" s="10"/>
      <c r="D1153" s="9"/>
    </row>
    <row r="1154" spans="1:4">
      <c r="A1154" s="8" t="s">
        <v>1161</v>
      </c>
      <c r="B1154" s="10"/>
      <c r="C1154" s="10"/>
      <c r="D1154" s="9"/>
    </row>
    <row r="1155" spans="1:4">
      <c r="A1155" s="8" t="s">
        <v>1162</v>
      </c>
      <c r="B1155" s="10"/>
      <c r="C1155" s="10"/>
      <c r="D1155" s="9"/>
    </row>
    <row r="1156" spans="1:4">
      <c r="A1156" s="8" t="s">
        <v>1163</v>
      </c>
      <c r="B1156" s="10"/>
      <c r="C1156" s="10"/>
      <c r="D1156" s="9"/>
    </row>
    <row r="1157" spans="1:4">
      <c r="A1157" s="8" t="s">
        <v>1164</v>
      </c>
      <c r="B1157" s="10"/>
      <c r="C1157" s="10"/>
      <c r="D1157" s="9"/>
    </row>
    <row r="1158" spans="1:4">
      <c r="A1158" s="8" t="s">
        <v>1165</v>
      </c>
      <c r="B1158" s="10"/>
      <c r="C1158" s="10"/>
      <c r="D1158" s="9"/>
    </row>
    <row r="1159" spans="1:4">
      <c r="A1159" s="8" t="s">
        <v>1166</v>
      </c>
      <c r="B1159" s="10">
        <f>+C1159+D1159</f>
        <v>2858</v>
      </c>
      <c r="C1159" s="10">
        <v>2090</v>
      </c>
      <c r="D1159" s="9">
        <v>768</v>
      </c>
    </row>
    <row r="1160" spans="1:4">
      <c r="A1160" s="8" t="s">
        <v>1167</v>
      </c>
      <c r="B1160" s="10">
        <f>+C1160+D1160</f>
        <v>2642</v>
      </c>
      <c r="C1160" s="10">
        <v>1874</v>
      </c>
      <c r="D1160" s="9">
        <v>768</v>
      </c>
    </row>
    <row r="1161" spans="1:4">
      <c r="A1161" s="11" t="s">
        <v>286</v>
      </c>
      <c r="B1161" s="10">
        <f>+C1161+D1161</f>
        <v>1031</v>
      </c>
      <c r="C1161" s="10">
        <v>1031</v>
      </c>
      <c r="D1161" s="9"/>
    </row>
    <row r="1162" spans="1:4">
      <c r="A1162" s="11" t="s">
        <v>287</v>
      </c>
      <c r="B1162" s="10">
        <f>+C1162+D1162</f>
        <v>23</v>
      </c>
      <c r="C1162" s="10">
        <v>23</v>
      </c>
      <c r="D1162" s="9"/>
    </row>
    <row r="1163" spans="1:4">
      <c r="A1163" s="11" t="s">
        <v>288</v>
      </c>
      <c r="B1163" s="10"/>
      <c r="C1163" s="10"/>
      <c r="D1163" s="9"/>
    </row>
    <row r="1164" spans="1:4">
      <c r="A1164" s="11" t="s">
        <v>1168</v>
      </c>
      <c r="B1164" s="10"/>
      <c r="C1164" s="10"/>
      <c r="D1164" s="9"/>
    </row>
    <row r="1165" spans="1:4">
      <c r="A1165" s="11" t="s">
        <v>1169</v>
      </c>
      <c r="B1165" s="10"/>
      <c r="C1165" s="10"/>
      <c r="D1165" s="9"/>
    </row>
    <row r="1166" spans="1:4">
      <c r="A1166" s="11" t="s">
        <v>1170</v>
      </c>
      <c r="B1166" s="10"/>
      <c r="C1166" s="10"/>
      <c r="D1166" s="9"/>
    </row>
    <row r="1167" spans="1:4">
      <c r="A1167" s="11" t="s">
        <v>1171</v>
      </c>
      <c r="B1167" s="10"/>
      <c r="C1167" s="10"/>
      <c r="D1167" s="9"/>
    </row>
    <row r="1168" spans="1:4">
      <c r="A1168" s="11" t="s">
        <v>1172</v>
      </c>
      <c r="B1168" s="10"/>
      <c r="C1168" s="10"/>
      <c r="D1168" s="9"/>
    </row>
    <row r="1169" spans="1:4">
      <c r="A1169" s="11" t="s">
        <v>1173</v>
      </c>
      <c r="B1169" s="10"/>
      <c r="C1169" s="10"/>
      <c r="D1169" s="9"/>
    </row>
    <row r="1170" spans="1:4">
      <c r="A1170" s="11" t="s">
        <v>1174</v>
      </c>
      <c r="B1170" s="10"/>
      <c r="C1170" s="10"/>
      <c r="D1170" s="9"/>
    </row>
    <row r="1171" spans="1:4">
      <c r="A1171" s="11" t="s">
        <v>1175</v>
      </c>
      <c r="B1171" s="10">
        <f>+C1171+D1171</f>
        <v>44</v>
      </c>
      <c r="C1171" s="10">
        <v>44</v>
      </c>
      <c r="D1171" s="9"/>
    </row>
    <row r="1172" spans="1:4">
      <c r="A1172" s="11" t="s">
        <v>1176</v>
      </c>
      <c r="B1172" s="10"/>
      <c r="C1172" s="10"/>
      <c r="D1172" s="9"/>
    </row>
    <row r="1173" spans="1:4">
      <c r="A1173" s="11" t="s">
        <v>1177</v>
      </c>
      <c r="B1173" s="10"/>
      <c r="C1173" s="10"/>
      <c r="D1173" s="9"/>
    </row>
    <row r="1174" spans="1:4">
      <c r="A1174" s="11" t="s">
        <v>1178</v>
      </c>
      <c r="B1174" s="10"/>
      <c r="C1174" s="10"/>
      <c r="D1174" s="9"/>
    </row>
    <row r="1175" spans="1:4">
      <c r="A1175" s="11" t="s">
        <v>1179</v>
      </c>
      <c r="B1175" s="10"/>
      <c r="C1175" s="10"/>
      <c r="D1175" s="9"/>
    </row>
    <row r="1176" spans="1:4">
      <c r="A1176" s="11" t="s">
        <v>1180</v>
      </c>
      <c r="B1176" s="10"/>
      <c r="C1176" s="10"/>
      <c r="D1176" s="9"/>
    </row>
    <row r="1177" spans="1:4">
      <c r="A1177" s="11" t="s">
        <v>1181</v>
      </c>
      <c r="B1177" s="10"/>
      <c r="C1177" s="10"/>
      <c r="D1177" s="9"/>
    </row>
    <row r="1178" spans="1:4">
      <c r="A1178" s="11" t="s">
        <v>1182</v>
      </c>
      <c r="B1178" s="10"/>
      <c r="C1178" s="10"/>
      <c r="D1178" s="9"/>
    </row>
    <row r="1179" spans="1:4">
      <c r="A1179" s="11" t="s">
        <v>1183</v>
      </c>
      <c r="B1179" s="10"/>
      <c r="C1179" s="10"/>
      <c r="D1179" s="9"/>
    </row>
    <row r="1180" spans="1:4">
      <c r="A1180" s="11" t="s">
        <v>1184</v>
      </c>
      <c r="B1180" s="10"/>
      <c r="C1180" s="10"/>
      <c r="D1180" s="9"/>
    </row>
    <row r="1181" spans="1:4">
      <c r="A1181" s="11" t="s">
        <v>1185</v>
      </c>
      <c r="B1181" s="10"/>
      <c r="C1181" s="10"/>
      <c r="D1181" s="9"/>
    </row>
    <row r="1182" spans="1:4">
      <c r="A1182" s="11" t="s">
        <v>1186</v>
      </c>
      <c r="B1182" s="10"/>
      <c r="C1182" s="10"/>
      <c r="D1182" s="9"/>
    </row>
    <row r="1183" spans="1:4">
      <c r="A1183" s="11" t="s">
        <v>1187</v>
      </c>
      <c r="B1183" s="10"/>
      <c r="C1183" s="10"/>
      <c r="D1183" s="9"/>
    </row>
    <row r="1184" spans="1:4">
      <c r="A1184" s="11" t="s">
        <v>1188</v>
      </c>
      <c r="B1184" s="10"/>
      <c r="C1184" s="10"/>
      <c r="D1184" s="9"/>
    </row>
    <row r="1185" spans="1:4">
      <c r="A1185" s="11" t="s">
        <v>296</v>
      </c>
      <c r="B1185" s="10">
        <f>+C1185+D1185</f>
        <v>599</v>
      </c>
      <c r="C1185" s="10">
        <v>351</v>
      </c>
      <c r="D1185" s="9">
        <v>248</v>
      </c>
    </row>
    <row r="1186" spans="1:4">
      <c r="A1186" s="11" t="s">
        <v>1189</v>
      </c>
      <c r="B1186" s="10">
        <f>+C1186+D1186</f>
        <v>946</v>
      </c>
      <c r="C1186" s="10">
        <v>426</v>
      </c>
      <c r="D1186" s="9">
        <v>520</v>
      </c>
    </row>
    <row r="1187" spans="1:4">
      <c r="A1187" s="8" t="s">
        <v>1190</v>
      </c>
      <c r="B1187" s="10">
        <f>+C1187+D1187</f>
        <v>216</v>
      </c>
      <c r="C1187" s="10">
        <v>216</v>
      </c>
      <c r="D1187" s="9"/>
    </row>
    <row r="1188" spans="1:4">
      <c r="A1188" s="11" t="s">
        <v>286</v>
      </c>
      <c r="B1188" s="10">
        <f>+C1188+D1188</f>
        <v>4</v>
      </c>
      <c r="C1188" s="10">
        <v>4</v>
      </c>
      <c r="D1188" s="9"/>
    </row>
    <row r="1189" spans="1:4">
      <c r="A1189" s="11" t="s">
        <v>287</v>
      </c>
      <c r="B1189" s="10"/>
      <c r="C1189" s="10"/>
      <c r="D1189" s="9"/>
    </row>
    <row r="1190" spans="1:4">
      <c r="A1190" s="11" t="s">
        <v>288</v>
      </c>
      <c r="B1190" s="10"/>
      <c r="C1190" s="10"/>
      <c r="D1190" s="9"/>
    </row>
    <row r="1191" spans="1:4">
      <c r="A1191" s="11" t="s">
        <v>1191</v>
      </c>
      <c r="B1191" s="10"/>
      <c r="C1191" s="10"/>
      <c r="D1191" s="9"/>
    </row>
    <row r="1192" spans="1:4">
      <c r="A1192" s="11" t="s">
        <v>1192</v>
      </c>
      <c r="B1192" s="10"/>
      <c r="C1192" s="10"/>
      <c r="D1192" s="9"/>
    </row>
    <row r="1193" spans="1:4">
      <c r="A1193" s="11" t="s">
        <v>1193</v>
      </c>
      <c r="B1193" s="10"/>
      <c r="C1193" s="10"/>
      <c r="D1193" s="9"/>
    </row>
    <row r="1194" spans="1:4">
      <c r="A1194" s="11" t="s">
        <v>1194</v>
      </c>
      <c r="B1194" s="10"/>
      <c r="C1194" s="10"/>
      <c r="D1194" s="9"/>
    </row>
    <row r="1195" spans="1:4">
      <c r="A1195" s="11" t="s">
        <v>1195</v>
      </c>
      <c r="B1195" s="10">
        <f>+C1195+D1195</f>
        <v>168</v>
      </c>
      <c r="C1195" s="10">
        <v>168</v>
      </c>
      <c r="D1195" s="9"/>
    </row>
    <row r="1196" spans="1:4">
      <c r="A1196" s="11" t="s">
        <v>1196</v>
      </c>
      <c r="B1196" s="10">
        <f>+C1196+D1196</f>
        <v>18</v>
      </c>
      <c r="C1196" s="10">
        <v>18</v>
      </c>
      <c r="D1196" s="9"/>
    </row>
    <row r="1197" spans="1:4">
      <c r="A1197" s="11" t="s">
        <v>1197</v>
      </c>
      <c r="B1197" s="10"/>
      <c r="C1197" s="10"/>
      <c r="D1197" s="9"/>
    </row>
    <row r="1198" spans="1:4">
      <c r="A1198" s="11" t="s">
        <v>1198</v>
      </c>
      <c r="B1198" s="10"/>
      <c r="C1198" s="10"/>
      <c r="D1198" s="9"/>
    </row>
    <row r="1199" spans="1:4">
      <c r="A1199" s="11" t="s">
        <v>1199</v>
      </c>
      <c r="B1199" s="10"/>
      <c r="C1199" s="10"/>
      <c r="D1199" s="9"/>
    </row>
    <row r="1200" spans="1:4">
      <c r="A1200" s="11" t="s">
        <v>1200</v>
      </c>
      <c r="B1200" s="10"/>
      <c r="C1200" s="10"/>
      <c r="D1200" s="9"/>
    </row>
    <row r="1201" spans="1:4">
      <c r="A1201" s="11" t="s">
        <v>1201</v>
      </c>
      <c r="B1201" s="10">
        <f>+C1201+D1201</f>
        <v>26</v>
      </c>
      <c r="C1201" s="10">
        <v>26</v>
      </c>
      <c r="D1201" s="9"/>
    </row>
    <row r="1202" spans="1:4">
      <c r="A1202" s="8" t="s">
        <v>1202</v>
      </c>
      <c r="B1202" s="10"/>
      <c r="C1202" s="10"/>
      <c r="D1202" s="9"/>
    </row>
    <row r="1203" spans="1:4">
      <c r="A1203" s="11" t="s">
        <v>1203</v>
      </c>
      <c r="B1203" s="10"/>
      <c r="C1203" s="10"/>
      <c r="D1203" s="9"/>
    </row>
    <row r="1204" spans="1:4">
      <c r="A1204" s="8" t="s">
        <v>1204</v>
      </c>
      <c r="B1204" s="10">
        <f>+C1204+D1204</f>
        <v>10224</v>
      </c>
      <c r="C1204" s="10">
        <v>9224</v>
      </c>
      <c r="D1204" s="9">
        <v>1000</v>
      </c>
    </row>
    <row r="1205" spans="1:4">
      <c r="A1205" s="8" t="s">
        <v>1205</v>
      </c>
      <c r="B1205" s="10">
        <f>+C1205+D1205</f>
        <v>4528</v>
      </c>
      <c r="C1205" s="10">
        <v>3528</v>
      </c>
      <c r="D1205" s="9">
        <v>1000</v>
      </c>
    </row>
    <row r="1206" spans="1:4">
      <c r="A1206" s="11" t="s">
        <v>1206</v>
      </c>
      <c r="B1206" s="10"/>
      <c r="C1206" s="10"/>
      <c r="D1206" s="9"/>
    </row>
    <row r="1207" spans="1:4">
      <c r="A1207" s="11" t="s">
        <v>1207</v>
      </c>
      <c r="B1207" s="10"/>
      <c r="C1207" s="10"/>
      <c r="D1207" s="9"/>
    </row>
    <row r="1208" spans="1:4">
      <c r="A1208" s="11" t="s">
        <v>1208</v>
      </c>
      <c r="B1208" s="10">
        <f>+C1208+D1208</f>
        <v>3146</v>
      </c>
      <c r="C1208" s="10">
        <v>2203</v>
      </c>
      <c r="D1208" s="9">
        <v>943</v>
      </c>
    </row>
    <row r="1209" spans="1:4">
      <c r="A1209" s="11" t="s">
        <v>1209</v>
      </c>
      <c r="B1209" s="10"/>
      <c r="C1209" s="10"/>
      <c r="D1209" s="9"/>
    </row>
    <row r="1210" spans="1:4">
      <c r="A1210" s="11" t="s">
        <v>1210</v>
      </c>
      <c r="B1210" s="10"/>
      <c r="C1210" s="10"/>
      <c r="D1210" s="9"/>
    </row>
    <row r="1211" spans="1:4">
      <c r="A1211" s="11" t="s">
        <v>1211</v>
      </c>
      <c r="B1211" s="10">
        <f>+C1211+D1211</f>
        <v>84</v>
      </c>
      <c r="C1211" s="10">
        <v>40</v>
      </c>
      <c r="D1211" s="9">
        <v>44</v>
      </c>
    </row>
    <row r="1212" spans="1:4">
      <c r="A1212" s="11" t="s">
        <v>1212</v>
      </c>
      <c r="B1212" s="10"/>
      <c r="C1212" s="10"/>
      <c r="D1212" s="9"/>
    </row>
    <row r="1213" spans="1:4">
      <c r="A1213" s="11" t="s">
        <v>1213</v>
      </c>
      <c r="B1213" s="10"/>
      <c r="C1213" s="10"/>
      <c r="D1213" s="9"/>
    </row>
    <row r="1214" spans="1:4">
      <c r="A1214" s="11" t="s">
        <v>1214</v>
      </c>
      <c r="B1214" s="10"/>
      <c r="C1214" s="10"/>
      <c r="D1214" s="9"/>
    </row>
    <row r="1215" spans="1:4">
      <c r="A1215" s="11" t="s">
        <v>1215</v>
      </c>
      <c r="B1215" s="10">
        <f>+C1215+D1215</f>
        <v>1299</v>
      </c>
      <c r="C1215" s="10">
        <v>1286</v>
      </c>
      <c r="D1215" s="9">
        <v>13</v>
      </c>
    </row>
    <row r="1216" spans="1:4">
      <c r="A1216" s="8" t="s">
        <v>1216</v>
      </c>
      <c r="B1216" s="10">
        <f>+C1216+D1216</f>
        <v>3169</v>
      </c>
      <c r="C1216" s="10">
        <v>3169</v>
      </c>
      <c r="D1216" s="9"/>
    </row>
    <row r="1217" spans="1:4">
      <c r="A1217" s="11" t="s">
        <v>1217</v>
      </c>
      <c r="B1217" s="10">
        <f>+C1217+D1217</f>
        <v>3169</v>
      </c>
      <c r="C1217" s="10">
        <v>3169</v>
      </c>
      <c r="D1217" s="9"/>
    </row>
    <row r="1218" spans="1:4">
      <c r="A1218" s="11" t="s">
        <v>1218</v>
      </c>
      <c r="B1218" s="10"/>
      <c r="C1218" s="10"/>
      <c r="D1218" s="9"/>
    </row>
    <row r="1219" spans="1:4">
      <c r="A1219" s="11" t="s">
        <v>1219</v>
      </c>
      <c r="B1219" s="10"/>
      <c r="C1219" s="10"/>
      <c r="D1219" s="9"/>
    </row>
    <row r="1220" spans="1:4">
      <c r="A1220" s="8" t="s">
        <v>1220</v>
      </c>
      <c r="B1220" s="10">
        <f>+C1220+D1220</f>
        <v>2527</v>
      </c>
      <c r="C1220" s="10">
        <v>2527</v>
      </c>
      <c r="D1220" s="9"/>
    </row>
    <row r="1221" spans="1:4">
      <c r="A1221" s="11" t="s">
        <v>1221</v>
      </c>
      <c r="B1221" s="10"/>
      <c r="C1221" s="10"/>
      <c r="D1221" s="9"/>
    </row>
    <row r="1222" spans="1:4">
      <c r="A1222" s="11" t="s">
        <v>1222</v>
      </c>
      <c r="B1222" s="10">
        <f>+C1222+D1222</f>
        <v>2527</v>
      </c>
      <c r="C1222" s="10">
        <v>2527</v>
      </c>
      <c r="D1222" s="9"/>
    </row>
    <row r="1223" spans="1:4">
      <c r="A1223" s="11" t="s">
        <v>1223</v>
      </c>
      <c r="B1223" s="10"/>
      <c r="C1223" s="10"/>
      <c r="D1223" s="9"/>
    </row>
    <row r="1224" spans="1:4">
      <c r="A1224" s="8" t="s">
        <v>1224</v>
      </c>
      <c r="B1224" s="10">
        <f>+C1224+D1224</f>
        <v>973</v>
      </c>
      <c r="C1224" s="10">
        <v>943</v>
      </c>
      <c r="D1224" s="9">
        <v>30</v>
      </c>
    </row>
    <row r="1225" spans="1:4">
      <c r="A1225" s="8" t="s">
        <v>1225</v>
      </c>
      <c r="B1225" s="10">
        <f>+C1225+D1225</f>
        <v>965</v>
      </c>
      <c r="C1225" s="10">
        <v>935</v>
      </c>
      <c r="D1225" s="9">
        <v>30</v>
      </c>
    </row>
    <row r="1226" spans="1:4">
      <c r="A1226" s="11" t="s">
        <v>286</v>
      </c>
      <c r="B1226" s="10">
        <f>+C1226+D1226</f>
        <v>477</v>
      </c>
      <c r="C1226" s="10">
        <v>477</v>
      </c>
      <c r="D1226" s="9"/>
    </row>
    <row r="1227" spans="1:4">
      <c r="A1227" s="11" t="s">
        <v>287</v>
      </c>
      <c r="B1227" s="10"/>
      <c r="C1227" s="10"/>
      <c r="D1227" s="9"/>
    </row>
    <row r="1228" spans="1:4">
      <c r="A1228" s="11" t="s">
        <v>288</v>
      </c>
      <c r="B1228" s="10"/>
      <c r="C1228" s="10"/>
      <c r="D1228" s="9"/>
    </row>
    <row r="1229" spans="1:4">
      <c r="A1229" s="11" t="s">
        <v>1226</v>
      </c>
      <c r="B1229" s="10"/>
      <c r="C1229" s="10"/>
      <c r="D1229" s="9"/>
    </row>
    <row r="1230" spans="1:4">
      <c r="A1230" s="11" t="s">
        <v>1227</v>
      </c>
      <c r="B1230" s="10"/>
      <c r="C1230" s="10"/>
      <c r="D1230" s="9"/>
    </row>
    <row r="1231" spans="1:4">
      <c r="A1231" s="11" t="s">
        <v>1228</v>
      </c>
      <c r="B1231" s="10"/>
      <c r="C1231" s="10"/>
      <c r="D1231" s="9"/>
    </row>
    <row r="1232" spans="1:4">
      <c r="A1232" s="11" t="s">
        <v>1229</v>
      </c>
      <c r="B1232" s="10"/>
      <c r="C1232" s="10"/>
      <c r="D1232" s="9"/>
    </row>
    <row r="1233" spans="1:4">
      <c r="A1233" s="11" t="s">
        <v>1230</v>
      </c>
      <c r="B1233" s="10"/>
      <c r="C1233" s="10"/>
      <c r="D1233" s="9"/>
    </row>
    <row r="1234" spans="1:4">
      <c r="A1234" s="11" t="s">
        <v>1231</v>
      </c>
      <c r="B1234" s="10"/>
      <c r="C1234" s="10"/>
      <c r="D1234" s="9"/>
    </row>
    <row r="1235" spans="1:4">
      <c r="A1235" s="11" t="s">
        <v>1232</v>
      </c>
      <c r="B1235" s="10"/>
      <c r="C1235" s="10"/>
      <c r="D1235" s="9"/>
    </row>
    <row r="1236" spans="1:4">
      <c r="A1236" s="11" t="s">
        <v>1233</v>
      </c>
      <c r="B1236" s="10">
        <f>+C1236+D1236</f>
        <v>403</v>
      </c>
      <c r="C1236" s="10">
        <v>403</v>
      </c>
      <c r="D1236" s="9"/>
    </row>
    <row r="1237" spans="1:4">
      <c r="A1237" s="11" t="s">
        <v>1234</v>
      </c>
      <c r="B1237" s="10"/>
      <c r="C1237" s="10"/>
      <c r="D1237" s="9"/>
    </row>
    <row r="1238" spans="1:4">
      <c r="A1238" s="11" t="s">
        <v>296</v>
      </c>
      <c r="B1238" s="10">
        <f>+C1238+D1238</f>
        <v>57</v>
      </c>
      <c r="C1238" s="10">
        <v>42</v>
      </c>
      <c r="D1238" s="9">
        <v>15</v>
      </c>
    </row>
    <row r="1239" spans="1:4">
      <c r="A1239" s="11" t="s">
        <v>1235</v>
      </c>
      <c r="B1239" s="10">
        <f>+C1239+D1239</f>
        <v>27</v>
      </c>
      <c r="C1239" s="10">
        <v>12</v>
      </c>
      <c r="D1239" s="9">
        <v>15</v>
      </c>
    </row>
    <row r="1240" spans="1:4">
      <c r="A1240" s="8" t="s">
        <v>1236</v>
      </c>
      <c r="B1240" s="10">
        <f>+C1240+D1240</f>
        <v>9</v>
      </c>
      <c r="C1240" s="10">
        <v>9</v>
      </c>
      <c r="D1240" s="9"/>
    </row>
    <row r="1241" spans="1:4">
      <c r="A1241" s="11" t="s">
        <v>286</v>
      </c>
      <c r="B1241" s="10">
        <f>+C1241+D1241</f>
        <v>9</v>
      </c>
      <c r="C1241" s="10">
        <v>9</v>
      </c>
      <c r="D1241" s="9"/>
    </row>
    <row r="1242" spans="1:4">
      <c r="A1242" s="11" t="s">
        <v>287</v>
      </c>
      <c r="B1242" s="10"/>
      <c r="C1242" s="10"/>
      <c r="D1242" s="9"/>
    </row>
    <row r="1243" spans="1:4">
      <c r="A1243" s="11" t="s">
        <v>288</v>
      </c>
      <c r="B1243" s="10"/>
      <c r="C1243" s="10"/>
      <c r="D1243" s="9"/>
    </row>
    <row r="1244" spans="1:4">
      <c r="A1244" s="11" t="s">
        <v>1237</v>
      </c>
      <c r="B1244" s="10"/>
      <c r="C1244" s="10"/>
      <c r="D1244" s="9"/>
    </row>
    <row r="1245" spans="1:4">
      <c r="A1245" s="11" t="s">
        <v>1238</v>
      </c>
      <c r="B1245" s="10"/>
      <c r="C1245" s="10"/>
      <c r="D1245" s="9"/>
    </row>
    <row r="1246" spans="1:4">
      <c r="A1246" s="11" t="s">
        <v>1239</v>
      </c>
      <c r="B1246" s="10"/>
      <c r="C1246" s="10"/>
      <c r="D1246" s="9"/>
    </row>
    <row r="1247" spans="1:4">
      <c r="A1247" s="11" t="s">
        <v>1240</v>
      </c>
      <c r="B1247" s="10"/>
      <c r="C1247" s="10"/>
      <c r="D1247" s="9"/>
    </row>
    <row r="1248" spans="1:4">
      <c r="A1248" s="11" t="s">
        <v>1241</v>
      </c>
      <c r="B1248" s="10"/>
      <c r="C1248" s="10"/>
      <c r="D1248" s="9"/>
    </row>
    <row r="1249" spans="1:4">
      <c r="A1249" s="11" t="s">
        <v>1242</v>
      </c>
      <c r="B1249" s="10"/>
      <c r="C1249" s="10"/>
      <c r="D1249" s="9"/>
    </row>
    <row r="1250" spans="1:4">
      <c r="A1250" s="11" t="s">
        <v>1243</v>
      </c>
      <c r="B1250" s="10"/>
      <c r="C1250" s="10"/>
      <c r="D1250" s="9"/>
    </row>
    <row r="1251" spans="1:4">
      <c r="A1251" s="11" t="s">
        <v>1244</v>
      </c>
      <c r="B1251" s="10"/>
      <c r="C1251" s="10"/>
      <c r="D1251" s="9"/>
    </row>
    <row r="1252" spans="1:4">
      <c r="A1252" s="11" t="s">
        <v>296</v>
      </c>
      <c r="B1252" s="10"/>
      <c r="C1252" s="10"/>
      <c r="D1252" s="9"/>
    </row>
    <row r="1253" spans="1:4">
      <c r="A1253" s="11" t="s">
        <v>1245</v>
      </c>
      <c r="B1253" s="10"/>
      <c r="C1253" s="10"/>
      <c r="D1253" s="9"/>
    </row>
    <row r="1254" spans="1:4">
      <c r="A1254" s="8" t="s">
        <v>1246</v>
      </c>
      <c r="B1254" s="10"/>
      <c r="C1254" s="10"/>
      <c r="D1254" s="9"/>
    </row>
    <row r="1255" spans="1:4">
      <c r="A1255" s="11" t="s">
        <v>1247</v>
      </c>
      <c r="B1255" s="10"/>
      <c r="C1255" s="10"/>
      <c r="D1255" s="9"/>
    </row>
    <row r="1256" spans="1:4">
      <c r="A1256" s="11" t="s">
        <v>1248</v>
      </c>
      <c r="B1256" s="10"/>
      <c r="C1256" s="10"/>
      <c r="D1256" s="9"/>
    </row>
    <row r="1257" spans="1:4">
      <c r="A1257" s="11" t="s">
        <v>1249</v>
      </c>
      <c r="B1257" s="10"/>
      <c r="C1257" s="10"/>
      <c r="D1257" s="9"/>
    </row>
    <row r="1258" spans="1:4">
      <c r="A1258" s="11" t="s">
        <v>1250</v>
      </c>
      <c r="B1258" s="10"/>
      <c r="C1258" s="10"/>
      <c r="D1258" s="9"/>
    </row>
    <row r="1259" spans="1:4">
      <c r="A1259" s="8" t="s">
        <v>1251</v>
      </c>
      <c r="B1259" s="10"/>
      <c r="C1259" s="10"/>
      <c r="D1259" s="9"/>
    </row>
    <row r="1260" spans="1:4">
      <c r="A1260" s="11" t="s">
        <v>1252</v>
      </c>
      <c r="B1260" s="10"/>
      <c r="C1260" s="10"/>
      <c r="D1260" s="9"/>
    </row>
    <row r="1261" spans="1:4">
      <c r="A1261" s="11" t="s">
        <v>1253</v>
      </c>
      <c r="B1261" s="10"/>
      <c r="C1261" s="10"/>
      <c r="D1261" s="9"/>
    </row>
    <row r="1262" spans="1:4">
      <c r="A1262" s="11" t="s">
        <v>1254</v>
      </c>
      <c r="B1262" s="10"/>
      <c r="C1262" s="10"/>
      <c r="D1262" s="9"/>
    </row>
    <row r="1263" spans="1:4">
      <c r="A1263" s="11" t="s">
        <v>1255</v>
      </c>
      <c r="B1263" s="10"/>
      <c r="C1263" s="10"/>
      <c r="D1263" s="9"/>
    </row>
    <row r="1264" spans="1:4">
      <c r="A1264" s="11" t="s">
        <v>1256</v>
      </c>
      <c r="B1264" s="10"/>
      <c r="C1264" s="10"/>
      <c r="D1264" s="9"/>
    </row>
    <row r="1265" spans="1:4">
      <c r="A1265" s="8" t="s">
        <v>1257</v>
      </c>
      <c r="B1265" s="10"/>
      <c r="C1265" s="10"/>
      <c r="D1265" s="9"/>
    </row>
    <row r="1266" spans="1:4">
      <c r="A1266" s="11" t="s">
        <v>1258</v>
      </c>
      <c r="B1266" s="10"/>
      <c r="C1266" s="10"/>
      <c r="D1266" s="9"/>
    </row>
    <row r="1267" spans="1:4">
      <c r="A1267" s="11" t="s">
        <v>1259</v>
      </c>
      <c r="B1267" s="10"/>
      <c r="C1267" s="10"/>
      <c r="D1267" s="9"/>
    </row>
    <row r="1268" spans="1:4">
      <c r="A1268" s="11" t="s">
        <v>1260</v>
      </c>
      <c r="B1268" s="10"/>
      <c r="C1268" s="10"/>
      <c r="D1268" s="9"/>
    </row>
    <row r="1269" spans="1:4">
      <c r="A1269" s="11" t="s">
        <v>1261</v>
      </c>
      <c r="B1269" s="10"/>
      <c r="C1269" s="10"/>
      <c r="D1269" s="9"/>
    </row>
    <row r="1270" spans="1:4">
      <c r="A1270" s="11" t="s">
        <v>1262</v>
      </c>
      <c r="B1270" s="10"/>
      <c r="C1270" s="10"/>
      <c r="D1270" s="9"/>
    </row>
    <row r="1271" spans="1:4">
      <c r="A1271" s="11" t="s">
        <v>1263</v>
      </c>
      <c r="B1271" s="10"/>
      <c r="C1271" s="10"/>
      <c r="D1271" s="9"/>
    </row>
    <row r="1272" spans="1:4">
      <c r="A1272" s="11" t="s">
        <v>1264</v>
      </c>
      <c r="B1272" s="10"/>
      <c r="C1272" s="10"/>
      <c r="D1272" s="9"/>
    </row>
    <row r="1273" spans="1:4">
      <c r="A1273" s="11" t="s">
        <v>1265</v>
      </c>
      <c r="B1273" s="10"/>
      <c r="C1273" s="10"/>
      <c r="D1273" s="9"/>
    </row>
    <row r="1274" spans="1:4">
      <c r="A1274" s="11" t="s">
        <v>1266</v>
      </c>
      <c r="B1274" s="10"/>
      <c r="C1274" s="10"/>
      <c r="D1274" s="9"/>
    </row>
    <row r="1275" spans="1:4">
      <c r="A1275" s="11" t="s">
        <v>1267</v>
      </c>
      <c r="B1275" s="10"/>
      <c r="C1275" s="10"/>
      <c r="D1275" s="9"/>
    </row>
    <row r="1276" spans="1:4">
      <c r="A1276" s="11" t="s">
        <v>1268</v>
      </c>
      <c r="B1276" s="10"/>
      <c r="C1276" s="10"/>
      <c r="D1276" s="9"/>
    </row>
    <row r="1277" spans="1:4">
      <c r="A1277" s="8" t="s">
        <v>1269</v>
      </c>
      <c r="B1277" s="10">
        <f>+C1277+D1277</f>
        <v>2981</v>
      </c>
      <c r="C1277" s="10">
        <v>2981</v>
      </c>
      <c r="D1277" s="9"/>
    </row>
    <row r="1278" spans="1:4">
      <c r="A1278" s="8" t="s">
        <v>1270</v>
      </c>
      <c r="B1278" s="10"/>
      <c r="C1278" s="10"/>
      <c r="D1278" s="9"/>
    </row>
    <row r="1279" spans="1:4">
      <c r="A1279" s="11" t="s">
        <v>1271</v>
      </c>
      <c r="B1279" s="10">
        <f>+C1279+D1279</f>
        <v>471</v>
      </c>
      <c r="C1279" s="10">
        <v>471</v>
      </c>
      <c r="D1279" s="9"/>
    </row>
    <row r="1280" spans="1:4">
      <c r="A1280" s="11" t="s">
        <v>1272</v>
      </c>
      <c r="B1280" s="10"/>
      <c r="C1280" s="10"/>
      <c r="D1280" s="9"/>
    </row>
    <row r="1281" spans="1:4">
      <c r="A1281" s="11" t="s">
        <v>1273</v>
      </c>
      <c r="B1281" s="10"/>
      <c r="C1281" s="10"/>
      <c r="D1281" s="9"/>
    </row>
    <row r="1282" spans="1:4">
      <c r="A1282" s="11" t="s">
        <v>1274</v>
      </c>
      <c r="B1282" s="10"/>
      <c r="C1282" s="10"/>
      <c r="D1282" s="9"/>
    </row>
    <row r="1283" spans="1:4">
      <c r="A1283" s="11" t="s">
        <v>1275</v>
      </c>
      <c r="B1283" s="10"/>
      <c r="C1283" s="10"/>
      <c r="D1283" s="9"/>
    </row>
    <row r="1284" spans="1:4">
      <c r="A1284" s="11" t="s">
        <v>1276</v>
      </c>
      <c r="B1284" s="10">
        <f>+C1284+D1284</f>
        <v>393</v>
      </c>
      <c r="C1284" s="10">
        <v>393</v>
      </c>
      <c r="D1284" s="9"/>
    </row>
    <row r="1285" spans="1:4">
      <c r="A1285" s="11" t="s">
        <v>1277</v>
      </c>
      <c r="B1285" s="10"/>
      <c r="C1285" s="10"/>
      <c r="D1285" s="9"/>
    </row>
    <row r="1286" spans="1:4">
      <c r="A1286" s="11" t="s">
        <v>1278</v>
      </c>
      <c r="B1286" s="10"/>
      <c r="C1286" s="10"/>
      <c r="D1286" s="9"/>
    </row>
    <row r="1287" spans="1:4">
      <c r="A1287" s="11" t="s">
        <v>1279</v>
      </c>
      <c r="B1287" s="10"/>
      <c r="C1287" s="10"/>
      <c r="D1287" s="9"/>
    </row>
    <row r="1288" spans="1:4">
      <c r="A1288" s="11" t="s">
        <v>1280</v>
      </c>
      <c r="B1288" s="10"/>
      <c r="C1288" s="10"/>
      <c r="D1288" s="9"/>
    </row>
    <row r="1289" spans="1:4">
      <c r="A1289" s="11" t="s">
        <v>1281</v>
      </c>
      <c r="B1289" s="10">
        <f>+C1289+D1289</f>
        <v>72</v>
      </c>
      <c r="C1289" s="10">
        <v>72</v>
      </c>
      <c r="D1289" s="9"/>
    </row>
    <row r="1290" spans="1:4">
      <c r="A1290" s="8" t="s">
        <v>1282</v>
      </c>
      <c r="B1290" s="10">
        <f>+C1290+D1290</f>
        <v>2317</v>
      </c>
      <c r="C1290" s="10">
        <v>2317</v>
      </c>
      <c r="D1290" s="9"/>
    </row>
    <row r="1291" spans="1:4">
      <c r="A1291" s="11" t="s">
        <v>1271</v>
      </c>
      <c r="B1291" s="10"/>
      <c r="C1291" s="10"/>
      <c r="D1291" s="9"/>
    </row>
    <row r="1292" spans="1:4">
      <c r="A1292" s="11" t="s">
        <v>1272</v>
      </c>
      <c r="B1292" s="10">
        <f>+C1292+D1292</f>
        <v>2167</v>
      </c>
      <c r="C1292" s="10">
        <v>2167</v>
      </c>
      <c r="D1292" s="9"/>
    </row>
    <row r="1293" spans="1:4">
      <c r="A1293" s="11" t="s">
        <v>1273</v>
      </c>
      <c r="B1293" s="10"/>
      <c r="C1293" s="10"/>
      <c r="D1293" s="9"/>
    </row>
    <row r="1294" spans="1:4">
      <c r="A1294" s="11" t="s">
        <v>1283</v>
      </c>
      <c r="B1294" s="10">
        <f>+C1294+D1294</f>
        <v>150</v>
      </c>
      <c r="C1294" s="10">
        <v>150</v>
      </c>
      <c r="D1294" s="9"/>
    </row>
    <row r="1295" spans="1:4">
      <c r="A1295" s="11" t="s">
        <v>1284</v>
      </c>
      <c r="B1295" s="10"/>
      <c r="C1295" s="10"/>
      <c r="D1295" s="9"/>
    </row>
    <row r="1296" spans="1:4">
      <c r="A1296" s="8" t="s">
        <v>1285</v>
      </c>
      <c r="B1296" s="10"/>
      <c r="C1296" s="10"/>
      <c r="D1296" s="9"/>
    </row>
    <row r="1297" spans="1:4">
      <c r="A1297" s="11" t="s">
        <v>1271</v>
      </c>
      <c r="B1297" s="10"/>
      <c r="C1297" s="10"/>
      <c r="D1297" s="9"/>
    </row>
    <row r="1298" spans="1:4">
      <c r="A1298" s="11" t="s">
        <v>1272</v>
      </c>
      <c r="B1298" s="10"/>
      <c r="C1298" s="10"/>
      <c r="D1298" s="9"/>
    </row>
    <row r="1299" spans="1:4">
      <c r="A1299" s="11" t="s">
        <v>1273</v>
      </c>
      <c r="B1299" s="10"/>
      <c r="C1299" s="10"/>
      <c r="D1299" s="9"/>
    </row>
    <row r="1300" spans="1:4">
      <c r="A1300" s="11" t="s">
        <v>1286</v>
      </c>
      <c r="B1300" s="10"/>
      <c r="C1300" s="10"/>
      <c r="D1300" s="9"/>
    </row>
    <row r="1301" spans="1:4">
      <c r="A1301" s="11" t="s">
        <v>1287</v>
      </c>
      <c r="B1301" s="10"/>
      <c r="C1301" s="10"/>
      <c r="D1301" s="9"/>
    </row>
    <row r="1302" spans="1:4">
      <c r="A1302" s="8" t="s">
        <v>1288</v>
      </c>
      <c r="B1302" s="10">
        <f>+C1302+D1302</f>
        <v>62</v>
      </c>
      <c r="C1302" s="10">
        <v>62</v>
      </c>
      <c r="D1302" s="9"/>
    </row>
    <row r="1303" spans="1:4">
      <c r="A1303" s="11" t="s">
        <v>1271</v>
      </c>
      <c r="B1303" s="10"/>
      <c r="C1303" s="10"/>
      <c r="D1303" s="9"/>
    </row>
    <row r="1304" spans="1:4">
      <c r="A1304" s="11" t="s">
        <v>1272</v>
      </c>
      <c r="B1304" s="10"/>
      <c r="C1304" s="10"/>
      <c r="D1304" s="9"/>
    </row>
    <row r="1305" spans="1:4">
      <c r="A1305" s="11" t="s">
        <v>1273</v>
      </c>
      <c r="B1305" s="10"/>
      <c r="C1305" s="10"/>
      <c r="D1305" s="9"/>
    </row>
    <row r="1306" spans="1:4">
      <c r="A1306" s="11" t="s">
        <v>1289</v>
      </c>
      <c r="B1306" s="10"/>
      <c r="C1306" s="10"/>
      <c r="D1306" s="9"/>
    </row>
    <row r="1307" spans="1:4">
      <c r="A1307" s="11" t="s">
        <v>1290</v>
      </c>
      <c r="B1307" s="10"/>
      <c r="C1307" s="10"/>
      <c r="D1307" s="9"/>
    </row>
    <row r="1308" spans="1:4">
      <c r="A1308" s="11" t="s">
        <v>1280</v>
      </c>
      <c r="B1308" s="10"/>
      <c r="C1308" s="10"/>
      <c r="D1308" s="9"/>
    </row>
    <row r="1309" spans="1:4">
      <c r="A1309" s="11" t="s">
        <v>1291</v>
      </c>
      <c r="B1309" s="10">
        <f>+C1309+D1309</f>
        <v>62</v>
      </c>
      <c r="C1309" s="10">
        <v>62</v>
      </c>
      <c r="D1309" s="9"/>
    </row>
    <row r="1310" spans="1:4">
      <c r="A1310" s="8" t="s">
        <v>1292</v>
      </c>
      <c r="B1310" s="10">
        <f>+C1310+D1310</f>
        <v>139</v>
      </c>
      <c r="C1310" s="10">
        <v>139</v>
      </c>
      <c r="D1310" s="9"/>
    </row>
    <row r="1311" spans="1:4">
      <c r="A1311" s="11" t="s">
        <v>1271</v>
      </c>
      <c r="B1311" s="10">
        <f>+C1311+D1311</f>
        <v>79</v>
      </c>
      <c r="C1311" s="10">
        <v>79</v>
      </c>
      <c r="D1311" s="9"/>
    </row>
    <row r="1312" spans="1:4">
      <c r="A1312" s="11" t="s">
        <v>1272</v>
      </c>
      <c r="B1312" s="10">
        <f>+C1312+D1312</f>
        <v>38</v>
      </c>
      <c r="C1312" s="10">
        <v>38</v>
      </c>
      <c r="D1312" s="9"/>
    </row>
    <row r="1313" spans="1:4">
      <c r="A1313" s="11" t="s">
        <v>1273</v>
      </c>
      <c r="B1313" s="10"/>
      <c r="C1313" s="10"/>
      <c r="D1313" s="9"/>
    </row>
    <row r="1314" spans="1:4">
      <c r="A1314" s="11" t="s">
        <v>1293</v>
      </c>
      <c r="B1314" s="10">
        <f>+C1314+D1314</f>
        <v>22</v>
      </c>
      <c r="C1314" s="10">
        <v>22</v>
      </c>
      <c r="D1314" s="9"/>
    </row>
    <row r="1315" spans="1:4">
      <c r="A1315" s="11" t="s">
        <v>1294</v>
      </c>
      <c r="B1315" s="10"/>
      <c r="C1315" s="10"/>
      <c r="D1315" s="9"/>
    </row>
    <row r="1316" spans="1:4">
      <c r="A1316" s="11" t="s">
        <v>1295</v>
      </c>
      <c r="B1316" s="10"/>
      <c r="C1316" s="10"/>
      <c r="D1316" s="9"/>
    </row>
    <row r="1317" spans="1:4">
      <c r="A1317" s="11" t="s">
        <v>1296</v>
      </c>
      <c r="B1317" s="10"/>
      <c r="C1317" s="10"/>
      <c r="D1317" s="9"/>
    </row>
    <row r="1318" spans="1:4">
      <c r="A1318" s="11" t="s">
        <v>1297</v>
      </c>
      <c r="B1318" s="10"/>
      <c r="C1318" s="10"/>
      <c r="D1318" s="9"/>
    </row>
    <row r="1319" spans="1:4">
      <c r="A1319" s="11" t="s">
        <v>1298</v>
      </c>
      <c r="B1319" s="10"/>
      <c r="C1319" s="10"/>
      <c r="D1319" s="9"/>
    </row>
    <row r="1320" spans="1:4">
      <c r="A1320" s="11" t="s">
        <v>1299</v>
      </c>
      <c r="B1320" s="10"/>
      <c r="C1320" s="10"/>
      <c r="D1320" s="9"/>
    </row>
    <row r="1321" spans="1:4">
      <c r="A1321" s="11" t="s">
        <v>1300</v>
      </c>
      <c r="B1321" s="10"/>
      <c r="C1321" s="10"/>
      <c r="D1321" s="9"/>
    </row>
    <row r="1322" spans="1:4">
      <c r="A1322" s="11" t="s">
        <v>1301</v>
      </c>
      <c r="B1322" s="10"/>
      <c r="C1322" s="10"/>
      <c r="D1322" s="9"/>
    </row>
    <row r="1323" spans="1:4">
      <c r="A1323" s="8" t="s">
        <v>1302</v>
      </c>
      <c r="B1323" s="10">
        <f>+C1323+D1323</f>
        <v>344</v>
      </c>
      <c r="C1323" s="10">
        <v>344</v>
      </c>
      <c r="D1323" s="9"/>
    </row>
    <row r="1324" spans="1:4">
      <c r="A1324" s="11" t="s">
        <v>1303</v>
      </c>
      <c r="B1324" s="10">
        <f>+C1324+D1324</f>
        <v>344</v>
      </c>
      <c r="C1324" s="10">
        <v>344</v>
      </c>
      <c r="D1324" s="9"/>
    </row>
    <row r="1325" spans="1:4">
      <c r="A1325" s="11" t="s">
        <v>1304</v>
      </c>
      <c r="B1325" s="10"/>
      <c r="C1325" s="10"/>
      <c r="D1325" s="9"/>
    </row>
    <row r="1326" spans="1:4">
      <c r="A1326" s="11" t="s">
        <v>1305</v>
      </c>
      <c r="B1326" s="10"/>
      <c r="C1326" s="10"/>
      <c r="D1326" s="9"/>
    </row>
    <row r="1327" spans="1:4">
      <c r="A1327" s="8" t="s">
        <v>1306</v>
      </c>
      <c r="B1327" s="10">
        <f>+C1327+D1327</f>
        <v>76</v>
      </c>
      <c r="C1327" s="10">
        <v>76</v>
      </c>
      <c r="D1327" s="9"/>
    </row>
    <row r="1328" spans="1:4">
      <c r="A1328" s="11" t="s">
        <v>1307</v>
      </c>
      <c r="B1328" s="10"/>
      <c r="C1328" s="10"/>
      <c r="D1328" s="9"/>
    </row>
    <row r="1329" spans="1:4">
      <c r="A1329" s="11" t="s">
        <v>1308</v>
      </c>
      <c r="B1329" s="10"/>
      <c r="C1329" s="10"/>
      <c r="D1329" s="9"/>
    </row>
    <row r="1330" spans="1:4">
      <c r="A1330" s="11" t="s">
        <v>1309</v>
      </c>
      <c r="B1330" s="10"/>
      <c r="C1330" s="10"/>
      <c r="D1330" s="9"/>
    </row>
    <row r="1331" spans="1:4">
      <c r="A1331" s="11" t="s">
        <v>1310</v>
      </c>
      <c r="B1331" s="10"/>
      <c r="C1331" s="10"/>
      <c r="D1331" s="9"/>
    </row>
    <row r="1332" spans="1:4">
      <c r="A1332" s="11" t="s">
        <v>1311</v>
      </c>
      <c r="B1332" s="10">
        <f>+C1332+D1332</f>
        <v>76</v>
      </c>
      <c r="C1332" s="10">
        <v>76</v>
      </c>
      <c r="D1332" s="9"/>
    </row>
    <row r="1333" spans="1:4">
      <c r="A1333" s="8" t="s">
        <v>1312</v>
      </c>
      <c r="B1333" s="10">
        <f>+C1333+D1333</f>
        <v>44</v>
      </c>
      <c r="C1333" s="10">
        <v>44</v>
      </c>
      <c r="D1333" s="9"/>
    </row>
    <row r="1334" spans="1:4">
      <c r="A1334" s="8" t="s">
        <v>1313</v>
      </c>
      <c r="B1334" s="10">
        <f>+C1334+D1334</f>
        <v>8000</v>
      </c>
      <c r="C1334" s="10">
        <v>8000</v>
      </c>
      <c r="D1334" s="9"/>
    </row>
    <row r="1335" spans="1:4">
      <c r="A1335" s="8" t="s">
        <v>1314</v>
      </c>
      <c r="B1335" s="10">
        <f>+C1335+D1335</f>
        <v>448</v>
      </c>
      <c r="C1335" s="10">
        <v>446</v>
      </c>
      <c r="D1335" s="9">
        <v>2</v>
      </c>
    </row>
    <row r="1336" spans="1:4">
      <c r="A1336" s="8" t="s">
        <v>1315</v>
      </c>
      <c r="B1336" s="10"/>
      <c r="C1336" s="10"/>
      <c r="D1336" s="9"/>
    </row>
    <row r="1337" spans="1:4">
      <c r="A1337" s="8" t="s">
        <v>1316</v>
      </c>
      <c r="B1337" s="10">
        <f>+C1337+D1337</f>
        <v>448</v>
      </c>
      <c r="C1337" s="10">
        <v>446</v>
      </c>
      <c r="D1337" s="9">
        <v>2</v>
      </c>
    </row>
    <row r="1338" spans="1:4">
      <c r="A1338" s="11" t="s">
        <v>1317</v>
      </c>
      <c r="B1338" s="10">
        <f>+C1338+D1338</f>
        <v>448</v>
      </c>
      <c r="C1338" s="10">
        <v>446</v>
      </c>
      <c r="D1338" s="9">
        <v>2</v>
      </c>
    </row>
    <row r="1339" spans="1:4">
      <c r="A1339" s="8" t="s">
        <v>1318</v>
      </c>
      <c r="B1339" s="10">
        <f>+C1339+D1339</f>
        <v>11888</v>
      </c>
      <c r="C1339" s="10">
        <v>11888</v>
      </c>
      <c r="D1339" s="9"/>
    </row>
    <row r="1340" spans="1:4">
      <c r="A1340" s="8" t="s">
        <v>1319</v>
      </c>
      <c r="B1340" s="10"/>
      <c r="C1340" s="10"/>
      <c r="D1340" s="9"/>
    </row>
    <row r="1341" spans="1:4">
      <c r="A1341" s="8" t="s">
        <v>1320</v>
      </c>
      <c r="B1341" s="10"/>
      <c r="C1341" s="10"/>
      <c r="D1341" s="9"/>
    </row>
    <row r="1342" spans="1:4">
      <c r="A1342" s="8" t="s">
        <v>1321</v>
      </c>
      <c r="B1342" s="10">
        <f>+C1342+D1342</f>
        <v>11888</v>
      </c>
      <c r="C1342" s="10">
        <v>11888</v>
      </c>
      <c r="D1342" s="9"/>
    </row>
    <row r="1343" spans="1:4">
      <c r="A1343" s="11" t="s">
        <v>1322</v>
      </c>
      <c r="B1343" s="10">
        <f>+C1343+D1343</f>
        <v>11888</v>
      </c>
      <c r="C1343" s="10">
        <v>11888</v>
      </c>
      <c r="D1343" s="9"/>
    </row>
    <row r="1344" spans="1:4">
      <c r="A1344" s="11" t="s">
        <v>1323</v>
      </c>
      <c r="B1344" s="10"/>
      <c r="C1344" s="10"/>
      <c r="D1344" s="9"/>
    </row>
    <row r="1345" spans="1:4">
      <c r="A1345" s="11" t="s">
        <v>1324</v>
      </c>
      <c r="B1345" s="10"/>
      <c r="C1345" s="10"/>
      <c r="D1345" s="9"/>
    </row>
    <row r="1346" spans="1:4">
      <c r="A1346" s="11" t="s">
        <v>1325</v>
      </c>
      <c r="B1346" s="10"/>
      <c r="C1346" s="10"/>
      <c r="D1346" s="9"/>
    </row>
    <row r="1347" spans="1:4">
      <c r="A1347" s="16" t="s">
        <v>1368</v>
      </c>
      <c r="B1347" s="17">
        <f>+C1347+D1347</f>
        <v>326695</v>
      </c>
      <c r="C1347" s="17">
        <v>267571</v>
      </c>
      <c r="D1347" s="17">
        <v>59124</v>
      </c>
    </row>
  </sheetData>
  <mergeCells count="4">
    <mergeCell ref="B3:D3"/>
    <mergeCell ref="C4:D4"/>
    <mergeCell ref="A3:A5"/>
    <mergeCell ref="B4:B5"/>
  </mergeCells>
  <phoneticPr fontId="61" type="noConversion"/>
  <pageMargins left="0.75" right="0.75" top="1" bottom="1" header="0.5" footer="0.5"/>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workbookViewId="0">
      <selection activeCell="I7" sqref="I7"/>
    </sheetView>
  </sheetViews>
  <sheetFormatPr defaultColWidth="9" defaultRowHeight="14.4"/>
  <cols>
    <col min="1" max="1" width="31.44140625" customWidth="1"/>
    <col min="2" max="2" width="15.33203125" customWidth="1"/>
    <col min="3" max="3" width="18.44140625" customWidth="1"/>
    <col min="4" max="4" width="15.109375" customWidth="1"/>
    <col min="5" max="5" width="14.88671875" customWidth="1"/>
  </cols>
  <sheetData>
    <row r="1" spans="1:5" ht="21.75" customHeight="1">
      <c r="A1" t="s">
        <v>21</v>
      </c>
    </row>
    <row r="2" spans="1:5" ht="49.5" customHeight="1">
      <c r="A2" s="173" t="s">
        <v>22</v>
      </c>
      <c r="B2" s="173"/>
      <c r="C2" s="173"/>
      <c r="D2" s="173"/>
      <c r="E2" s="173"/>
    </row>
    <row r="3" spans="1:5" ht="22.95" customHeight="1">
      <c r="A3" s="89"/>
      <c r="B3" s="89"/>
      <c r="C3" s="89"/>
      <c r="D3" s="89"/>
      <c r="E3" s="157" t="s">
        <v>2</v>
      </c>
    </row>
    <row r="4" spans="1:5" ht="36" customHeight="1">
      <c r="A4" s="83" t="s">
        <v>3</v>
      </c>
      <c r="B4" s="83" t="s">
        <v>4</v>
      </c>
      <c r="C4" s="83" t="s">
        <v>23</v>
      </c>
      <c r="D4" s="83" t="s">
        <v>6</v>
      </c>
      <c r="E4" s="83" t="s">
        <v>7</v>
      </c>
    </row>
    <row r="5" spans="1:5" ht="36" customHeight="1">
      <c r="A5" s="90" t="s">
        <v>24</v>
      </c>
      <c r="B5" s="83">
        <v>381075</v>
      </c>
      <c r="C5" s="83"/>
      <c r="D5" s="83">
        <f>381075-75500+303+21119-816+514-3-245</f>
        <v>326447</v>
      </c>
      <c r="E5" s="83">
        <f>D5-B5</f>
        <v>-54628</v>
      </c>
    </row>
    <row r="6" spans="1:5" ht="36" customHeight="1">
      <c r="A6" s="90" t="s">
        <v>25</v>
      </c>
      <c r="B6" s="83">
        <f>SUM(B7:B8)</f>
        <v>9069</v>
      </c>
      <c r="C6" s="83"/>
      <c r="D6" s="83">
        <f>SUM(D7:D8)</f>
        <v>9069</v>
      </c>
      <c r="E6" s="83">
        <f t="shared" ref="E6:E14" si="0">D6-B6</f>
        <v>0</v>
      </c>
    </row>
    <row r="7" spans="1:5" ht="36" customHeight="1">
      <c r="A7" s="93" t="s">
        <v>26</v>
      </c>
      <c r="B7" s="92">
        <v>1706</v>
      </c>
      <c r="C7" s="92"/>
      <c r="D7" s="92">
        <v>1706</v>
      </c>
      <c r="E7" s="83">
        <f t="shared" si="0"/>
        <v>0</v>
      </c>
    </row>
    <row r="8" spans="1:5" ht="36" customHeight="1">
      <c r="A8" s="93" t="s">
        <v>27</v>
      </c>
      <c r="B8" s="92">
        <v>7363</v>
      </c>
      <c r="C8" s="92"/>
      <c r="D8" s="92">
        <v>7363</v>
      </c>
      <c r="E8" s="83">
        <f t="shared" si="0"/>
        <v>0</v>
      </c>
    </row>
    <row r="9" spans="1:5" ht="36" customHeight="1">
      <c r="A9" s="90" t="s">
        <v>28</v>
      </c>
      <c r="C9" s="83">
        <v>45665</v>
      </c>
      <c r="D9" s="83">
        <v>25365</v>
      </c>
      <c r="E9" s="83">
        <f>D9-C9</f>
        <v>-20300</v>
      </c>
    </row>
    <row r="10" spans="1:5" ht="36" customHeight="1">
      <c r="A10" s="90" t="s">
        <v>29</v>
      </c>
      <c r="B10" s="83">
        <v>49743</v>
      </c>
      <c r="C10" s="83"/>
      <c r="D10" s="83">
        <f>49743+2320</f>
        <v>52063</v>
      </c>
      <c r="E10" s="83">
        <f t="shared" si="0"/>
        <v>2320</v>
      </c>
    </row>
    <row r="11" spans="1:5" ht="36" customHeight="1">
      <c r="A11" s="90" t="s">
        <v>30</v>
      </c>
      <c r="B11" s="83"/>
      <c r="C11" s="83"/>
      <c r="D11" s="83">
        <v>0</v>
      </c>
      <c r="E11" s="83">
        <f t="shared" si="0"/>
        <v>0</v>
      </c>
    </row>
    <row r="12" spans="1:5" ht="36" customHeight="1">
      <c r="A12" s="90" t="s">
        <v>31</v>
      </c>
      <c r="B12" s="83"/>
      <c r="C12" s="83"/>
      <c r="D12" s="83"/>
      <c r="E12" s="83">
        <f t="shared" si="0"/>
        <v>0</v>
      </c>
    </row>
    <row r="13" spans="1:5" ht="36" customHeight="1">
      <c r="A13" s="90" t="s">
        <v>32</v>
      </c>
      <c r="B13" s="83">
        <v>6220</v>
      </c>
      <c r="C13" s="83"/>
      <c r="D13" s="83">
        <v>6220</v>
      </c>
      <c r="E13" s="83">
        <f t="shared" si="0"/>
        <v>0</v>
      </c>
    </row>
    <row r="14" spans="1:5" ht="36" customHeight="1">
      <c r="A14" s="90" t="s">
        <v>33</v>
      </c>
      <c r="B14" s="83">
        <v>12000</v>
      </c>
      <c r="C14" s="83"/>
      <c r="D14" s="83">
        <v>12000</v>
      </c>
      <c r="E14" s="83">
        <f t="shared" si="0"/>
        <v>0</v>
      </c>
    </row>
    <row r="15" spans="1:5" ht="36" customHeight="1">
      <c r="A15" s="83" t="s">
        <v>34</v>
      </c>
      <c r="B15" s="83">
        <f>SUM(B5,B6,B10,B11,B13,B14)</f>
        <v>458107</v>
      </c>
      <c r="C15" s="83">
        <f>+C9</f>
        <v>45665</v>
      </c>
      <c r="D15" s="83">
        <f>SUM(D5,D6,D10,D11,D13,D14,D9)</f>
        <v>431164</v>
      </c>
      <c r="E15" s="83">
        <f>+E5+E9+E10</f>
        <v>-72608</v>
      </c>
    </row>
  </sheetData>
  <mergeCells count="1">
    <mergeCell ref="A2:E2"/>
  </mergeCells>
  <phoneticPr fontId="61" type="noConversion"/>
  <pageMargins left="0.7" right="0.7" top="0.75" bottom="0.75" header="0.3" footer="0.3"/>
  <pageSetup paperSize="9" scale="93"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H14" sqref="H14"/>
    </sheetView>
  </sheetViews>
  <sheetFormatPr defaultColWidth="9" defaultRowHeight="14.4"/>
  <cols>
    <col min="1" max="1" width="33.44140625" customWidth="1"/>
    <col min="2" max="4" width="17.33203125" customWidth="1"/>
  </cols>
  <sheetData>
    <row r="1" spans="1:4" ht="27" customHeight="1">
      <c r="A1" t="s">
        <v>35</v>
      </c>
    </row>
    <row r="2" spans="1:4" ht="45" customHeight="1">
      <c r="A2" s="174" t="s">
        <v>36</v>
      </c>
      <c r="B2" s="174"/>
      <c r="C2" s="174"/>
      <c r="D2" s="174"/>
    </row>
    <row r="3" spans="1:4" ht="22.95" customHeight="1">
      <c r="A3" s="157"/>
      <c r="B3" s="157"/>
      <c r="C3" s="157"/>
      <c r="D3" s="158" t="s">
        <v>2</v>
      </c>
    </row>
    <row r="4" spans="1:4" ht="23.25" customHeight="1">
      <c r="A4" s="83" t="s">
        <v>37</v>
      </c>
      <c r="B4" s="83" t="s">
        <v>38</v>
      </c>
      <c r="C4" s="159" t="s">
        <v>6</v>
      </c>
      <c r="D4" s="159" t="s">
        <v>7</v>
      </c>
    </row>
    <row r="5" spans="1:4" ht="23.25" customHeight="1">
      <c r="A5" s="84" t="s">
        <v>39</v>
      </c>
      <c r="B5" s="159">
        <f>+B11+B16+B18+B19</f>
        <v>215876</v>
      </c>
      <c r="C5" s="159">
        <f>+C11+C16+C18+C19</f>
        <v>209913</v>
      </c>
      <c r="D5" s="87">
        <f>C5-B5</f>
        <v>-5963</v>
      </c>
    </row>
    <row r="6" spans="1:4" ht="23.25" customHeight="1">
      <c r="A6" s="93" t="s">
        <v>40</v>
      </c>
      <c r="B6" s="87"/>
      <c r="C6" s="87"/>
      <c r="D6" s="87"/>
    </row>
    <row r="7" spans="1:4" ht="23.25" customHeight="1">
      <c r="A7" s="93" t="s">
        <v>41</v>
      </c>
      <c r="B7" s="87"/>
      <c r="C7" s="87"/>
      <c r="D7" s="87"/>
    </row>
    <row r="8" spans="1:4" ht="23.25" customHeight="1">
      <c r="A8" s="93" t="s">
        <v>42</v>
      </c>
      <c r="B8" s="87"/>
      <c r="C8" s="87"/>
      <c r="D8" s="87"/>
    </row>
    <row r="9" spans="1:4" ht="23.25" customHeight="1">
      <c r="A9" s="93" t="s">
        <v>43</v>
      </c>
      <c r="B9" s="87"/>
      <c r="C9" s="87"/>
      <c r="D9" s="87"/>
    </row>
    <row r="10" spans="1:4" ht="23.25" customHeight="1">
      <c r="A10" s="93" t="s">
        <v>44</v>
      </c>
      <c r="B10" s="87">
        <v>0</v>
      </c>
      <c r="C10" s="87"/>
      <c r="D10" s="87"/>
    </row>
    <row r="11" spans="1:4" ht="23.25" customHeight="1">
      <c r="A11" s="93" t="s">
        <v>45</v>
      </c>
      <c r="B11" s="87">
        <f>+B12+B13+B14</f>
        <v>192726</v>
      </c>
      <c r="C11" s="87">
        <f>+C12+C14</f>
        <v>193913</v>
      </c>
      <c r="D11" s="87">
        <f>+C11-B11</f>
        <v>1187</v>
      </c>
    </row>
    <row r="12" spans="1:4" ht="23.25" customHeight="1">
      <c r="A12" s="93" t="s">
        <v>46</v>
      </c>
      <c r="B12" s="87">
        <v>192726</v>
      </c>
      <c r="C12" s="87">
        <f>1187+192726</f>
        <v>193913</v>
      </c>
      <c r="D12" s="87">
        <f>C12-B12</f>
        <v>1187</v>
      </c>
    </row>
    <row r="13" spans="1:4" ht="23.25" customHeight="1">
      <c r="A13" s="93" t="s">
        <v>47</v>
      </c>
      <c r="B13" s="87"/>
      <c r="C13" s="87"/>
      <c r="D13" s="87"/>
    </row>
    <row r="14" spans="1:4" ht="23.25" customHeight="1">
      <c r="A14" s="93" t="s">
        <v>48</v>
      </c>
      <c r="B14" s="87"/>
      <c r="C14" s="87"/>
      <c r="D14" s="87"/>
    </row>
    <row r="15" spans="1:4" ht="23.25" customHeight="1">
      <c r="A15" s="93" t="s">
        <v>49</v>
      </c>
      <c r="B15" s="87"/>
      <c r="C15" s="87"/>
      <c r="D15" s="87"/>
    </row>
    <row r="16" spans="1:4" ht="23.25" customHeight="1">
      <c r="A16" s="93" t="s">
        <v>50</v>
      </c>
      <c r="B16" s="87">
        <v>7150</v>
      </c>
      <c r="C16" s="87">
        <v>0</v>
      </c>
      <c r="D16" s="87">
        <f>C16-B16</f>
        <v>-7150</v>
      </c>
    </row>
    <row r="17" spans="1:4" ht="23.25" customHeight="1">
      <c r="A17" s="93" t="s">
        <v>51</v>
      </c>
      <c r="B17" s="87"/>
      <c r="C17" s="87"/>
      <c r="D17" s="87"/>
    </row>
    <row r="18" spans="1:4" ht="23.25" customHeight="1">
      <c r="A18" s="168" t="s">
        <v>52</v>
      </c>
      <c r="B18" s="87">
        <v>4000</v>
      </c>
      <c r="C18" s="87">
        <v>4000</v>
      </c>
      <c r="D18" s="87"/>
    </row>
    <row r="19" spans="1:4" ht="23.25" customHeight="1">
      <c r="A19" s="93" t="s">
        <v>53</v>
      </c>
      <c r="B19" s="87">
        <v>12000</v>
      </c>
      <c r="C19" s="87">
        <v>12000</v>
      </c>
      <c r="D19" s="87"/>
    </row>
    <row r="20" spans="1:4" ht="23.25" customHeight="1">
      <c r="A20" s="84" t="s">
        <v>9</v>
      </c>
      <c r="B20" s="159">
        <v>2700</v>
      </c>
      <c r="C20" s="159">
        <v>37400</v>
      </c>
      <c r="D20" s="87">
        <f>C20-B20</f>
        <v>34700</v>
      </c>
    </row>
    <row r="21" spans="1:4" ht="23.25" customHeight="1">
      <c r="A21" s="84" t="s">
        <v>54</v>
      </c>
      <c r="B21" s="159"/>
      <c r="C21" s="159">
        <v>34700</v>
      </c>
      <c r="D21" s="87"/>
    </row>
    <row r="22" spans="1:4" ht="23.25" customHeight="1">
      <c r="A22" s="84" t="s">
        <v>55</v>
      </c>
      <c r="B22" s="159"/>
      <c r="C22" s="159"/>
      <c r="D22" s="87"/>
    </row>
    <row r="23" spans="1:4" ht="23.25" customHeight="1">
      <c r="A23" s="84" t="s">
        <v>56</v>
      </c>
      <c r="B23" s="159"/>
      <c r="C23" s="159">
        <v>252200</v>
      </c>
      <c r="D23" s="159">
        <f>C23-B23</f>
        <v>252200</v>
      </c>
    </row>
    <row r="24" spans="1:4" ht="23.25" customHeight="1">
      <c r="A24" s="169" t="s">
        <v>57</v>
      </c>
      <c r="B24" s="159">
        <v>13727</v>
      </c>
      <c r="C24" s="159">
        <v>13727</v>
      </c>
      <c r="D24" s="159"/>
    </row>
    <row r="25" spans="1:4" ht="23.25" customHeight="1">
      <c r="A25" s="169" t="s">
        <v>58</v>
      </c>
      <c r="B25" s="159">
        <v>10000</v>
      </c>
      <c r="C25" s="159">
        <v>10000</v>
      </c>
      <c r="D25" s="159"/>
    </row>
    <row r="26" spans="1:4" ht="23.25" customHeight="1">
      <c r="A26" s="167" t="s">
        <v>59</v>
      </c>
      <c r="B26" s="83">
        <f>SUM(B5,B20:B25)</f>
        <v>242303</v>
      </c>
      <c r="C26" s="83">
        <f>SUM(C5,C23,C24,C20,C25)</f>
        <v>523240</v>
      </c>
      <c r="D26" s="159">
        <f>C26-B26</f>
        <v>280937</v>
      </c>
    </row>
  </sheetData>
  <mergeCells count="1">
    <mergeCell ref="A2:D2"/>
  </mergeCells>
  <phoneticPr fontId="61" type="noConversion"/>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workbookViewId="0">
      <selection activeCell="I12" sqref="I12"/>
    </sheetView>
  </sheetViews>
  <sheetFormatPr defaultColWidth="9" defaultRowHeight="14.4"/>
  <cols>
    <col min="1" max="1" width="36.6640625" customWidth="1"/>
    <col min="2" max="5" width="13.109375" customWidth="1"/>
  </cols>
  <sheetData>
    <row r="1" spans="1:5" ht="21" customHeight="1">
      <c r="A1" t="s">
        <v>60</v>
      </c>
    </row>
    <row r="2" spans="1:5" ht="45" customHeight="1">
      <c r="A2" s="175" t="s">
        <v>61</v>
      </c>
      <c r="B2" s="175"/>
      <c r="C2" s="175"/>
      <c r="D2" s="175"/>
      <c r="E2" s="175"/>
    </row>
    <row r="3" spans="1:5">
      <c r="A3" s="157"/>
      <c r="B3" s="157"/>
      <c r="C3" s="176" t="s">
        <v>62</v>
      </c>
      <c r="D3" s="176"/>
      <c r="E3" s="158" t="s">
        <v>2</v>
      </c>
    </row>
    <row r="4" spans="1:5" ht="29.25" customHeight="1">
      <c r="A4" s="83" t="s">
        <v>37</v>
      </c>
      <c r="B4" s="83" t="s">
        <v>38</v>
      </c>
      <c r="C4" s="159" t="s">
        <v>6</v>
      </c>
      <c r="D4" s="159" t="s">
        <v>7</v>
      </c>
      <c r="E4" s="159" t="s">
        <v>63</v>
      </c>
    </row>
    <row r="5" spans="1:5" ht="29.25" customHeight="1">
      <c r="A5" s="84" t="s">
        <v>64</v>
      </c>
      <c r="B5" s="160">
        <f>SUM(B6,B28,B31,B34)</f>
        <v>200781</v>
      </c>
      <c r="C5" s="160">
        <f>+C6+C28+C34+C31+C37</f>
        <v>306161</v>
      </c>
      <c r="D5" s="160">
        <f>C5-B5</f>
        <v>105380</v>
      </c>
      <c r="E5" s="160"/>
    </row>
    <row r="6" spans="1:5" ht="29.25" customHeight="1">
      <c r="A6" s="161" t="s">
        <v>65</v>
      </c>
      <c r="B6" s="162">
        <f>SUM(B7,B24,B26)</f>
        <v>189537</v>
      </c>
      <c r="C6" s="162">
        <f>SUM(C7,C24,C26)</f>
        <v>184537</v>
      </c>
      <c r="D6" s="160"/>
      <c r="E6" s="162"/>
    </row>
    <row r="7" spans="1:5" ht="29.25" customHeight="1">
      <c r="A7" s="161" t="s">
        <v>66</v>
      </c>
      <c r="B7" s="162">
        <f>SUM(B8:B12)</f>
        <v>180537</v>
      </c>
      <c r="C7" s="162">
        <f>SUM(C8:C12)</f>
        <v>180537</v>
      </c>
      <c r="D7" s="160"/>
      <c r="E7" s="162"/>
    </row>
    <row r="8" spans="1:5" ht="29.25" customHeight="1">
      <c r="A8" s="161" t="s">
        <v>67</v>
      </c>
      <c r="B8" s="162">
        <v>134800</v>
      </c>
      <c r="C8" s="162">
        <v>134800</v>
      </c>
      <c r="D8" s="160"/>
      <c r="E8" s="162"/>
    </row>
    <row r="9" spans="1:5" ht="29.25" customHeight="1">
      <c r="A9" s="161" t="s">
        <v>68</v>
      </c>
      <c r="B9" s="162">
        <v>17834</v>
      </c>
      <c r="C9" s="162">
        <v>17834</v>
      </c>
      <c r="D9" s="160"/>
      <c r="E9" s="162"/>
    </row>
    <row r="10" spans="1:5" ht="29.25" customHeight="1">
      <c r="A10" s="161" t="s">
        <v>69</v>
      </c>
      <c r="B10" s="162">
        <v>21513</v>
      </c>
      <c r="C10" s="162">
        <v>21513</v>
      </c>
      <c r="D10" s="160"/>
      <c r="E10" s="162"/>
    </row>
    <row r="11" spans="1:5" ht="29.25" customHeight="1">
      <c r="A11" s="161" t="s">
        <v>70</v>
      </c>
      <c r="B11" s="162">
        <v>1080</v>
      </c>
      <c r="C11" s="162">
        <v>1080</v>
      </c>
      <c r="D11" s="160"/>
      <c r="E11" s="162"/>
    </row>
    <row r="12" spans="1:5" ht="29.25" customHeight="1">
      <c r="A12" s="161" t="s">
        <v>71</v>
      </c>
      <c r="B12" s="162">
        <v>5310</v>
      </c>
      <c r="C12" s="162">
        <v>5310</v>
      </c>
      <c r="D12" s="160"/>
      <c r="E12" s="162"/>
    </row>
    <row r="13" spans="1:5" ht="29.25" customHeight="1">
      <c r="A13" s="161" t="s">
        <v>72</v>
      </c>
      <c r="B13" s="92"/>
      <c r="C13" s="162"/>
      <c r="D13" s="160"/>
      <c r="E13" s="162"/>
    </row>
    <row r="14" spans="1:5" ht="29.25" customHeight="1">
      <c r="A14" s="163" t="s">
        <v>73</v>
      </c>
      <c r="B14" s="162"/>
      <c r="C14" s="162"/>
      <c r="D14" s="160"/>
      <c r="E14" s="162"/>
    </row>
    <row r="15" spans="1:5" ht="29.25" customHeight="1">
      <c r="A15" s="161" t="s">
        <v>74</v>
      </c>
      <c r="B15" s="162"/>
      <c r="C15" s="162"/>
      <c r="D15" s="160"/>
      <c r="E15" s="162"/>
    </row>
    <row r="16" spans="1:5" ht="29.25" customHeight="1">
      <c r="A16" s="161" t="s">
        <v>75</v>
      </c>
      <c r="B16" s="92"/>
      <c r="C16" s="162"/>
      <c r="D16" s="160"/>
      <c r="E16" s="162"/>
    </row>
    <row r="17" spans="1:5" ht="29.25" customHeight="1">
      <c r="A17" s="161" t="s">
        <v>76</v>
      </c>
      <c r="B17" s="92"/>
      <c r="C17" s="162"/>
      <c r="D17" s="160"/>
      <c r="E17" s="162"/>
    </row>
    <row r="18" spans="1:5" ht="29.25" customHeight="1">
      <c r="A18" s="161" t="s">
        <v>77</v>
      </c>
      <c r="B18" s="162"/>
      <c r="C18" s="162"/>
      <c r="D18" s="160"/>
      <c r="E18" s="162"/>
    </row>
    <row r="19" spans="1:5" ht="29.25" customHeight="1">
      <c r="A19" s="161" t="s">
        <v>78</v>
      </c>
      <c r="B19" s="162"/>
      <c r="C19" s="162"/>
      <c r="D19" s="160"/>
      <c r="E19" s="162"/>
    </row>
    <row r="20" spans="1:5" ht="29.25" customHeight="1">
      <c r="A20" s="161" t="s">
        <v>79</v>
      </c>
      <c r="B20" s="162"/>
      <c r="C20" s="162"/>
      <c r="D20" s="160"/>
      <c r="E20" s="162"/>
    </row>
    <row r="21" spans="1:5" ht="29.25" customHeight="1">
      <c r="A21" s="161" t="s">
        <v>80</v>
      </c>
      <c r="B21" s="162"/>
      <c r="C21" s="162"/>
      <c r="D21" s="160"/>
      <c r="E21" s="162"/>
    </row>
    <row r="22" spans="1:5" ht="29.25" customHeight="1">
      <c r="A22" s="161" t="s">
        <v>81</v>
      </c>
      <c r="B22" s="162"/>
      <c r="C22" s="162"/>
      <c r="D22" s="160"/>
      <c r="E22" s="162"/>
    </row>
    <row r="23" spans="1:5" ht="29.25" customHeight="1">
      <c r="A23" s="161" t="s">
        <v>82</v>
      </c>
      <c r="B23" s="162"/>
      <c r="C23" s="162"/>
      <c r="D23" s="160"/>
      <c r="E23" s="162"/>
    </row>
    <row r="24" spans="1:5" ht="29.25" customHeight="1">
      <c r="A24" s="161" t="s">
        <v>83</v>
      </c>
      <c r="B24" s="162">
        <f>B25</f>
        <v>5000</v>
      </c>
      <c r="C24" s="162">
        <v>0</v>
      </c>
      <c r="D24" s="162">
        <f>C24-B24</f>
        <v>-5000</v>
      </c>
      <c r="E24" s="162"/>
    </row>
    <row r="25" spans="1:5" ht="29.25" customHeight="1">
      <c r="A25" s="163" t="s">
        <v>84</v>
      </c>
      <c r="B25" s="162">
        <v>5000</v>
      </c>
      <c r="C25" s="162">
        <v>0</v>
      </c>
      <c r="D25" s="162">
        <f>C25-B25</f>
        <v>-5000</v>
      </c>
      <c r="E25" s="162"/>
    </row>
    <row r="26" spans="1:5" ht="29.25" customHeight="1">
      <c r="A26" s="161" t="s">
        <v>85</v>
      </c>
      <c r="B26" s="162">
        <f>B27</f>
        <v>4000</v>
      </c>
      <c r="C26" s="162">
        <f>B26</f>
        <v>4000</v>
      </c>
      <c r="D26" s="160"/>
      <c r="E26" s="162"/>
    </row>
    <row r="27" spans="1:5" ht="29.25" customHeight="1">
      <c r="A27" s="161" t="s">
        <v>86</v>
      </c>
      <c r="B27" s="162">
        <v>4000</v>
      </c>
      <c r="C27" s="162">
        <f>B27</f>
        <v>4000</v>
      </c>
      <c r="D27" s="160"/>
      <c r="E27" s="162"/>
    </row>
    <row r="28" spans="1:5" ht="29.25" customHeight="1">
      <c r="A28" s="161" t="s">
        <v>87</v>
      </c>
      <c r="B28" s="162"/>
      <c r="C28" s="92"/>
      <c r="D28" s="160"/>
      <c r="E28" s="162"/>
    </row>
    <row r="29" spans="1:5" ht="29.25" customHeight="1">
      <c r="A29" s="161" t="s">
        <v>88</v>
      </c>
      <c r="B29" s="162"/>
      <c r="C29" s="92"/>
      <c r="D29" s="160"/>
      <c r="E29" s="162"/>
    </row>
    <row r="30" spans="1:5" ht="29.25" customHeight="1">
      <c r="A30" s="161" t="s">
        <v>89</v>
      </c>
      <c r="B30" s="92"/>
      <c r="C30" s="92"/>
      <c r="D30" s="160"/>
      <c r="E30" s="164"/>
    </row>
    <row r="31" spans="1:5" ht="29.25" customHeight="1">
      <c r="A31" s="161" t="s">
        <v>90</v>
      </c>
      <c r="B31" s="162"/>
      <c r="C31" s="162"/>
      <c r="D31" s="160"/>
      <c r="E31" s="162"/>
    </row>
    <row r="32" spans="1:5" ht="29.25" customHeight="1">
      <c r="A32" s="161" t="s">
        <v>91</v>
      </c>
      <c r="B32" s="162"/>
      <c r="C32" s="162"/>
      <c r="D32" s="160"/>
      <c r="E32" s="162"/>
    </row>
    <row r="33" spans="1:5" ht="29.25" customHeight="1">
      <c r="A33" s="161" t="s">
        <v>92</v>
      </c>
      <c r="B33" s="162"/>
      <c r="C33" s="162"/>
      <c r="D33" s="160"/>
      <c r="E33" s="162"/>
    </row>
    <row r="34" spans="1:5" ht="29.25" customHeight="1">
      <c r="A34" s="161" t="s">
        <v>93</v>
      </c>
      <c r="B34" s="165">
        <f>B36</f>
        <v>11244</v>
      </c>
      <c r="C34" s="165">
        <f>C36+C35</f>
        <v>102644</v>
      </c>
      <c r="D34" s="162">
        <f>C34-B34</f>
        <v>91400</v>
      </c>
      <c r="E34" s="165"/>
    </row>
    <row r="35" spans="1:5" ht="29.25" customHeight="1">
      <c r="A35" s="161" t="s">
        <v>94</v>
      </c>
      <c r="B35" s="165"/>
      <c r="C35" s="165">
        <v>91400</v>
      </c>
      <c r="D35" s="162">
        <f>C35-B35</f>
        <v>91400</v>
      </c>
      <c r="E35" s="165"/>
    </row>
    <row r="36" spans="1:5" ht="29.25" customHeight="1">
      <c r="A36" s="161" t="s">
        <v>95</v>
      </c>
      <c r="B36" s="162">
        <f>1594+9650</f>
        <v>11244</v>
      </c>
      <c r="C36" s="162">
        <v>11244</v>
      </c>
      <c r="D36" s="162"/>
      <c r="E36" s="166"/>
    </row>
    <row r="37" spans="1:5" ht="29.25" customHeight="1">
      <c r="A37" s="161" t="s">
        <v>96</v>
      </c>
      <c r="B37" s="162"/>
      <c r="C37" s="162">
        <f>C38</f>
        <v>18980</v>
      </c>
      <c r="D37" s="162">
        <f>C37-B37</f>
        <v>18980</v>
      </c>
      <c r="E37" s="166"/>
    </row>
    <row r="38" spans="1:5" ht="29.25" customHeight="1">
      <c r="A38" s="161" t="s">
        <v>97</v>
      </c>
      <c r="B38" s="162"/>
      <c r="C38" s="162">
        <v>18980</v>
      </c>
      <c r="D38" s="162">
        <f>C38-B38</f>
        <v>18980</v>
      </c>
      <c r="E38" s="166"/>
    </row>
    <row r="39" spans="1:5" ht="29.25" customHeight="1">
      <c r="A39" s="84" t="s">
        <v>98</v>
      </c>
      <c r="B39" s="159"/>
      <c r="C39" s="162">
        <v>15720</v>
      </c>
      <c r="D39" s="162">
        <f>C39-B39</f>
        <v>15720</v>
      </c>
      <c r="E39" s="160"/>
    </row>
    <row r="40" spans="1:5" ht="29.25" customHeight="1">
      <c r="A40" s="84" t="s">
        <v>99</v>
      </c>
      <c r="B40" s="159"/>
      <c r="C40" s="162">
        <v>15720</v>
      </c>
      <c r="D40" s="162">
        <f>C40-B40</f>
        <v>15720</v>
      </c>
      <c r="E40" s="160"/>
    </row>
    <row r="41" spans="1:5" ht="29.25" customHeight="1">
      <c r="A41" s="84" t="s">
        <v>100</v>
      </c>
      <c r="B41" s="159"/>
      <c r="C41" s="162">
        <v>160800</v>
      </c>
      <c r="D41" s="162">
        <f t="shared" ref="D41:D42" si="0">C41-B41</f>
        <v>160800</v>
      </c>
      <c r="E41" s="160"/>
    </row>
    <row r="42" spans="1:5" ht="29.25" customHeight="1">
      <c r="A42" s="84" t="s">
        <v>101</v>
      </c>
      <c r="B42" s="159">
        <v>16689</v>
      </c>
      <c r="C42" s="162">
        <f>-2150+1187+16689</f>
        <v>15726</v>
      </c>
      <c r="D42" s="162">
        <f t="shared" si="0"/>
        <v>-963</v>
      </c>
      <c r="E42" s="160"/>
    </row>
    <row r="43" spans="1:5" ht="29.25" customHeight="1">
      <c r="A43" s="84" t="s">
        <v>102</v>
      </c>
      <c r="B43" s="87">
        <v>2700</v>
      </c>
      <c r="C43" s="162">
        <v>2700</v>
      </c>
      <c r="D43" s="162"/>
      <c r="E43" s="160"/>
    </row>
    <row r="44" spans="1:5" ht="29.25" customHeight="1">
      <c r="A44" s="84" t="s">
        <v>103</v>
      </c>
      <c r="B44" s="87">
        <v>13727</v>
      </c>
      <c r="C44" s="162">
        <v>13727</v>
      </c>
      <c r="D44" s="162"/>
      <c r="E44" s="160"/>
    </row>
    <row r="45" spans="1:5" ht="29.25" customHeight="1">
      <c r="A45" s="84" t="s">
        <v>104</v>
      </c>
      <c r="B45" s="87">
        <v>8406</v>
      </c>
      <c r="C45" s="162">
        <v>8406</v>
      </c>
      <c r="D45" s="162"/>
      <c r="E45" s="160"/>
    </row>
    <row r="46" spans="1:5" ht="29.25" customHeight="1">
      <c r="A46" s="167" t="s">
        <v>105</v>
      </c>
      <c r="B46" s="83">
        <f>B39+B41+B42+B5+B43+B44+B45</f>
        <v>242303</v>
      </c>
      <c r="C46" s="83">
        <f>C39+C41+C42+C5+C43+C44+C45</f>
        <v>523240</v>
      </c>
      <c r="D46" s="83">
        <f>C46-B46</f>
        <v>280937</v>
      </c>
      <c r="E46" s="83"/>
    </row>
  </sheetData>
  <mergeCells count="2">
    <mergeCell ref="A2:E2"/>
    <mergeCell ref="C3:D3"/>
  </mergeCells>
  <phoneticPr fontId="61" type="noConversion"/>
  <pageMargins left="0.70866141732283505" right="0.70866141732283505" top="0.74803149606299202" bottom="0.74803149606299202" header="0.31496062992126" footer="0.31496062992126"/>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workbookViewId="0">
      <selection activeCell="H29" sqref="H29"/>
    </sheetView>
  </sheetViews>
  <sheetFormatPr defaultColWidth="7.88671875" defaultRowHeight="14.25" customHeight="1"/>
  <cols>
    <col min="1" max="1" width="29" style="132" customWidth="1"/>
    <col min="2" max="2" width="8.44140625" style="132" customWidth="1"/>
    <col min="3" max="3" width="8.109375" style="132" customWidth="1"/>
    <col min="4" max="4" width="11.109375" style="132" customWidth="1"/>
    <col min="5" max="9" width="7.77734375" style="132" customWidth="1"/>
    <col min="10" max="10" width="8.33203125" style="132" customWidth="1"/>
    <col min="11" max="11" width="7.77734375" style="132" customWidth="1"/>
    <col min="12" max="12" width="8" style="132" customWidth="1"/>
    <col min="13" max="16384" width="7.88671875" style="132"/>
  </cols>
  <sheetData>
    <row r="1" spans="1:12" ht="24" customHeight="1">
      <c r="A1" s="133" t="s">
        <v>106</v>
      </c>
    </row>
    <row r="2" spans="1:12" ht="37.950000000000003" customHeight="1">
      <c r="A2" s="177" t="s">
        <v>107</v>
      </c>
      <c r="B2" s="177"/>
      <c r="C2" s="177"/>
      <c r="D2" s="177"/>
      <c r="E2" s="177"/>
      <c r="F2" s="177"/>
      <c r="G2" s="177"/>
      <c r="H2" s="177"/>
      <c r="I2" s="177"/>
      <c r="J2" s="177"/>
      <c r="K2" s="177"/>
      <c r="L2" s="177"/>
    </row>
    <row r="3" spans="1:12" ht="14.25" customHeight="1">
      <c r="A3" s="134"/>
      <c r="B3" s="134"/>
      <c r="C3" s="134"/>
      <c r="D3" s="134"/>
      <c r="E3" s="134"/>
      <c r="F3" s="134"/>
      <c r="G3" s="134"/>
      <c r="H3" s="134"/>
      <c r="I3" s="154"/>
      <c r="L3" s="155" t="s">
        <v>2</v>
      </c>
    </row>
    <row r="4" spans="1:12" ht="43.2">
      <c r="A4" s="135" t="s">
        <v>108</v>
      </c>
      <c r="B4" s="178" t="s">
        <v>109</v>
      </c>
      <c r="C4" s="179"/>
      <c r="D4" s="136" t="s">
        <v>110</v>
      </c>
      <c r="E4" s="180" t="s">
        <v>111</v>
      </c>
      <c r="F4" s="179"/>
      <c r="G4" s="180" t="s">
        <v>112</v>
      </c>
      <c r="H4" s="179"/>
      <c r="I4" s="180" t="s">
        <v>113</v>
      </c>
      <c r="J4" s="179"/>
      <c r="K4" s="180" t="s">
        <v>114</v>
      </c>
      <c r="L4" s="179"/>
    </row>
    <row r="5" spans="1:12" ht="19.05" customHeight="1">
      <c r="A5" s="137"/>
      <c r="B5" s="138" t="s">
        <v>115</v>
      </c>
      <c r="C5" s="139" t="s">
        <v>116</v>
      </c>
      <c r="D5" s="138" t="s">
        <v>115</v>
      </c>
      <c r="E5" s="138" t="s">
        <v>115</v>
      </c>
      <c r="F5" s="139" t="s">
        <v>116</v>
      </c>
      <c r="G5" s="138" t="s">
        <v>115</v>
      </c>
      <c r="H5" s="139" t="s">
        <v>116</v>
      </c>
      <c r="I5" s="138" t="s">
        <v>115</v>
      </c>
      <c r="J5" s="139" t="s">
        <v>116</v>
      </c>
      <c r="K5" s="138" t="s">
        <v>115</v>
      </c>
      <c r="L5" s="139" t="s">
        <v>116</v>
      </c>
    </row>
    <row r="6" spans="1:12" ht="18.75" customHeight="1">
      <c r="A6" s="140" t="s">
        <v>117</v>
      </c>
      <c r="B6" s="141">
        <v>137311</v>
      </c>
      <c r="C6" s="142">
        <v>137311</v>
      </c>
      <c r="D6" s="143">
        <v>8948</v>
      </c>
      <c r="E6" s="144">
        <v>6488</v>
      </c>
      <c r="F6" s="143">
        <v>6488</v>
      </c>
      <c r="G6" s="145">
        <v>4997</v>
      </c>
      <c r="H6" s="146">
        <v>4997</v>
      </c>
      <c r="I6" s="156">
        <v>96550</v>
      </c>
      <c r="J6" s="142">
        <v>96550</v>
      </c>
      <c r="K6" s="156">
        <v>20328</v>
      </c>
      <c r="L6" s="142">
        <v>20328</v>
      </c>
    </row>
    <row r="7" spans="1:12" ht="18.75" customHeight="1">
      <c r="A7" s="140" t="s">
        <v>118</v>
      </c>
      <c r="B7" s="141">
        <v>282357</v>
      </c>
      <c r="C7" s="142">
        <v>279457</v>
      </c>
      <c r="D7" s="147">
        <v>180810</v>
      </c>
      <c r="E7" s="148">
        <v>41123</v>
      </c>
      <c r="F7" s="147">
        <v>40458</v>
      </c>
      <c r="G7" s="148">
        <v>2098</v>
      </c>
      <c r="H7" s="147">
        <v>1503</v>
      </c>
      <c r="I7" s="148">
        <v>51076</v>
      </c>
      <c r="J7" s="147">
        <v>54257</v>
      </c>
      <c r="K7" s="148">
        <v>7250</v>
      </c>
      <c r="L7" s="147">
        <v>2429</v>
      </c>
    </row>
    <row r="8" spans="1:12" ht="18.75" customHeight="1">
      <c r="A8" s="149" t="s">
        <v>119</v>
      </c>
      <c r="B8" s="141">
        <v>129007</v>
      </c>
      <c r="C8" s="142">
        <v>119195</v>
      </c>
      <c r="D8" s="147">
        <v>58000</v>
      </c>
      <c r="E8" s="148">
        <v>20019</v>
      </c>
      <c r="F8" s="147">
        <v>18000</v>
      </c>
      <c r="G8" s="150">
        <v>1845</v>
      </c>
      <c r="H8" s="151">
        <v>1100</v>
      </c>
      <c r="I8" s="148">
        <v>43614</v>
      </c>
      <c r="J8" s="147">
        <v>40095</v>
      </c>
      <c r="K8" s="148">
        <v>5529</v>
      </c>
      <c r="L8" s="147">
        <v>2000</v>
      </c>
    </row>
    <row r="9" spans="1:12" ht="18.75" customHeight="1">
      <c r="A9" s="149" t="s">
        <v>120</v>
      </c>
      <c r="B9" s="141">
        <v>2636</v>
      </c>
      <c r="C9" s="142">
        <v>2594</v>
      </c>
      <c r="D9" s="147">
        <v>280</v>
      </c>
      <c r="E9" s="148">
        <v>100</v>
      </c>
      <c r="F9" s="147">
        <v>103</v>
      </c>
      <c r="G9" s="150">
        <v>124</v>
      </c>
      <c r="H9" s="151">
        <v>124</v>
      </c>
      <c r="I9" s="148">
        <v>1762</v>
      </c>
      <c r="J9" s="147">
        <v>1762</v>
      </c>
      <c r="K9" s="148">
        <v>370</v>
      </c>
      <c r="L9" s="147">
        <v>325</v>
      </c>
    </row>
    <row r="10" spans="1:12" ht="18.75" customHeight="1">
      <c r="A10" s="152" t="s">
        <v>121</v>
      </c>
      <c r="B10" s="141">
        <v>23294</v>
      </c>
      <c r="C10" s="142">
        <v>23294</v>
      </c>
      <c r="D10" s="147">
        <v>2490</v>
      </c>
      <c r="E10" s="148">
        <v>20804</v>
      </c>
      <c r="F10" s="147">
        <v>20804</v>
      </c>
      <c r="G10" s="150"/>
      <c r="H10" s="151"/>
      <c r="I10" s="148"/>
      <c r="J10" s="147"/>
      <c r="K10" s="148"/>
      <c r="L10" s="147"/>
    </row>
    <row r="11" spans="1:12" ht="18.75" customHeight="1">
      <c r="A11" s="152" t="s">
        <v>122</v>
      </c>
      <c r="B11" s="141">
        <v>6700</v>
      </c>
      <c r="C11" s="142">
        <v>13208</v>
      </c>
      <c r="D11" s="147">
        <v>800</v>
      </c>
      <c r="E11" s="148">
        <v>200</v>
      </c>
      <c r="F11" s="147">
        <v>7</v>
      </c>
      <c r="G11" s="150"/>
      <c r="H11" s="151"/>
      <c r="I11" s="148">
        <v>5700</v>
      </c>
      <c r="J11" s="147">
        <v>12400</v>
      </c>
      <c r="K11" s="148"/>
      <c r="L11" s="147">
        <v>1</v>
      </c>
    </row>
    <row r="12" spans="1:12" ht="18.75" customHeight="1">
      <c r="A12" s="152" t="s">
        <v>123</v>
      </c>
      <c r="B12" s="141">
        <v>0</v>
      </c>
      <c r="C12" s="142">
        <v>1544</v>
      </c>
      <c r="D12" s="147"/>
      <c r="E12" s="148"/>
      <c r="F12" s="147">
        <v>1544</v>
      </c>
      <c r="G12" s="150"/>
      <c r="H12" s="151"/>
      <c r="I12" s="148"/>
      <c r="J12" s="147"/>
      <c r="K12" s="148"/>
      <c r="L12" s="147"/>
    </row>
    <row r="13" spans="1:12" ht="18.75" customHeight="1">
      <c r="A13" s="152" t="s">
        <v>124</v>
      </c>
      <c r="B13" s="141">
        <v>119369</v>
      </c>
      <c r="C13" s="142">
        <v>119622</v>
      </c>
      <c r="D13" s="147">
        <v>119240</v>
      </c>
      <c r="E13" s="148"/>
      <c r="F13" s="147"/>
      <c r="G13" s="150">
        <v>129</v>
      </c>
      <c r="H13" s="151">
        <v>279</v>
      </c>
      <c r="I13" s="148"/>
      <c r="J13" s="147"/>
      <c r="K13" s="148"/>
      <c r="L13" s="147">
        <v>103</v>
      </c>
    </row>
    <row r="14" spans="1:12" ht="18.75" customHeight="1">
      <c r="A14" s="152" t="s">
        <v>125</v>
      </c>
      <c r="B14" s="141">
        <v>1351</v>
      </c>
      <c r="C14" s="142">
        <v>0</v>
      </c>
      <c r="D14" s="147"/>
      <c r="E14" s="148"/>
      <c r="F14" s="147"/>
      <c r="G14" s="150"/>
      <c r="H14" s="151"/>
      <c r="I14" s="148"/>
      <c r="J14" s="147"/>
      <c r="K14" s="148">
        <v>1351</v>
      </c>
      <c r="L14" s="147"/>
    </row>
    <row r="15" spans="1:12" ht="18.75" customHeight="1">
      <c r="A15" s="149" t="s">
        <v>126</v>
      </c>
      <c r="B15" s="141">
        <v>274560</v>
      </c>
      <c r="C15" s="142">
        <v>281350</v>
      </c>
      <c r="D15" s="147">
        <v>172089</v>
      </c>
      <c r="E15" s="148">
        <v>45920</v>
      </c>
      <c r="F15" s="147">
        <v>46829</v>
      </c>
      <c r="G15" s="148">
        <v>2216</v>
      </c>
      <c r="H15" s="147">
        <v>3052</v>
      </c>
      <c r="I15" s="148">
        <v>48758</v>
      </c>
      <c r="J15" s="147">
        <v>55458</v>
      </c>
      <c r="K15" s="148">
        <v>5577</v>
      </c>
      <c r="L15" s="147">
        <v>3922</v>
      </c>
    </row>
    <row r="16" spans="1:12" ht="18.75" customHeight="1">
      <c r="A16" s="149" t="s">
        <v>127</v>
      </c>
      <c r="B16" s="141">
        <v>273042</v>
      </c>
      <c r="C16" s="142">
        <v>272909</v>
      </c>
      <c r="D16" s="147">
        <v>172089</v>
      </c>
      <c r="E16" s="148">
        <v>45720</v>
      </c>
      <c r="F16" s="147">
        <v>46407</v>
      </c>
      <c r="G16" s="150">
        <v>1998</v>
      </c>
      <c r="H16" s="151">
        <v>2656</v>
      </c>
      <c r="I16" s="148">
        <v>48358</v>
      </c>
      <c r="J16" s="147">
        <v>48358</v>
      </c>
      <c r="K16" s="148">
        <v>4877</v>
      </c>
      <c r="L16" s="147">
        <v>3399</v>
      </c>
    </row>
    <row r="17" spans="1:12" ht="18.75" customHeight="1">
      <c r="A17" s="149" t="s">
        <v>128</v>
      </c>
      <c r="B17" s="141">
        <v>900</v>
      </c>
      <c r="C17" s="142">
        <v>7403</v>
      </c>
      <c r="D17" s="147"/>
      <c r="E17" s="148">
        <v>200</v>
      </c>
      <c r="F17" s="147">
        <v>30</v>
      </c>
      <c r="G17" s="150"/>
      <c r="H17" s="151">
        <v>150</v>
      </c>
      <c r="I17" s="148"/>
      <c r="J17" s="147">
        <v>6700</v>
      </c>
      <c r="K17" s="148">
        <v>700</v>
      </c>
      <c r="L17" s="147">
        <v>523</v>
      </c>
    </row>
    <row r="18" spans="1:12" ht="18.75" customHeight="1">
      <c r="A18" s="152" t="s">
        <v>129</v>
      </c>
      <c r="B18" s="141">
        <v>400</v>
      </c>
      <c r="C18" s="142">
        <v>792</v>
      </c>
      <c r="D18" s="147"/>
      <c r="E18" s="148"/>
      <c r="F18" s="147">
        <v>392</v>
      </c>
      <c r="G18" s="150"/>
      <c r="H18" s="151"/>
      <c r="I18" s="148">
        <v>400</v>
      </c>
      <c r="J18" s="147">
        <v>400</v>
      </c>
      <c r="K18" s="148"/>
      <c r="L18" s="147"/>
    </row>
    <row r="19" spans="1:12" ht="18.75" customHeight="1">
      <c r="A19" s="153" t="s">
        <v>130</v>
      </c>
      <c r="B19" s="141">
        <v>0</v>
      </c>
      <c r="C19" s="142">
        <v>0</v>
      </c>
      <c r="D19" s="147"/>
      <c r="E19" s="148"/>
      <c r="F19" s="147"/>
      <c r="G19" s="150"/>
      <c r="H19" s="151"/>
      <c r="I19" s="148"/>
      <c r="J19" s="147"/>
      <c r="K19" s="148"/>
      <c r="L19" s="147"/>
    </row>
    <row r="20" spans="1:12" ht="18.75" customHeight="1">
      <c r="A20" s="153" t="s">
        <v>131</v>
      </c>
      <c r="B20" s="141">
        <v>218</v>
      </c>
      <c r="C20" s="142">
        <v>246</v>
      </c>
      <c r="D20" s="147"/>
      <c r="E20" s="148"/>
      <c r="F20" s="147"/>
      <c r="G20" s="150">
        <v>218</v>
      </c>
      <c r="H20" s="151">
        <v>246</v>
      </c>
      <c r="I20" s="148"/>
      <c r="J20" s="147"/>
      <c r="K20" s="148"/>
      <c r="L20" s="147"/>
    </row>
    <row r="21" spans="1:12" ht="18.75" customHeight="1">
      <c r="A21" s="140" t="s">
        <v>132</v>
      </c>
      <c r="B21" s="141">
        <v>7797</v>
      </c>
      <c r="C21" s="142">
        <v>-1893</v>
      </c>
      <c r="D21" s="147">
        <v>8721</v>
      </c>
      <c r="E21" s="148">
        <v>-4797</v>
      </c>
      <c r="F21" s="147">
        <v>-6371</v>
      </c>
      <c r="G21" s="148">
        <v>-118</v>
      </c>
      <c r="H21" s="147">
        <v>-1549</v>
      </c>
      <c r="I21" s="148">
        <v>2318</v>
      </c>
      <c r="J21" s="147">
        <v>-1201</v>
      </c>
      <c r="K21" s="148">
        <v>1673</v>
      </c>
      <c r="L21" s="147">
        <v>-1493</v>
      </c>
    </row>
    <row r="22" spans="1:12" ht="18.75" customHeight="1">
      <c r="A22" s="149" t="s">
        <v>133</v>
      </c>
      <c r="B22" s="141">
        <v>145108</v>
      </c>
      <c r="C22" s="142">
        <v>135418</v>
      </c>
      <c r="D22" s="147">
        <v>17669</v>
      </c>
      <c r="E22" s="148">
        <v>1691</v>
      </c>
      <c r="F22" s="147">
        <v>117</v>
      </c>
      <c r="G22" s="148">
        <v>4879</v>
      </c>
      <c r="H22" s="147">
        <v>3448</v>
      </c>
      <c r="I22" s="148">
        <v>98868</v>
      </c>
      <c r="J22" s="147">
        <v>95349</v>
      </c>
      <c r="K22" s="148">
        <v>22001</v>
      </c>
      <c r="L22" s="147">
        <v>18835</v>
      </c>
    </row>
    <row r="23" spans="1:12" ht="21" customHeight="1">
      <c r="A23" s="181" t="s">
        <v>134</v>
      </c>
      <c r="B23" s="181"/>
      <c r="C23" s="181"/>
      <c r="D23" s="181"/>
      <c r="E23" s="181"/>
      <c r="F23" s="181"/>
      <c r="G23" s="181"/>
      <c r="H23" s="181"/>
      <c r="I23" s="181"/>
      <c r="J23" s="181"/>
      <c r="K23" s="181"/>
      <c r="L23" s="181"/>
    </row>
  </sheetData>
  <mergeCells count="7">
    <mergeCell ref="A23:L23"/>
    <mergeCell ref="A2:L2"/>
    <mergeCell ref="B4:C4"/>
    <mergeCell ref="E4:F4"/>
    <mergeCell ref="G4:H4"/>
    <mergeCell ref="I4:J4"/>
    <mergeCell ref="K4:L4"/>
  </mergeCells>
  <phoneticPr fontId="61" type="noConversion"/>
  <pageMargins left="0.74802999999999997" right="0.51180555555555596" top="0.70833333333333304" bottom="0.66874999999999996" header="0.51180999999999999" footer="0.51180999999999999"/>
  <pageSetup paperSize="9" fitToWidth="0" orientation="landscape" errors="blank"/>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workbookViewId="0">
      <selection activeCell="G9" sqref="G9"/>
    </sheetView>
  </sheetViews>
  <sheetFormatPr defaultColWidth="9" defaultRowHeight="14.4"/>
  <cols>
    <col min="1" max="1" width="21.109375" customWidth="1"/>
    <col min="2" max="3" width="15" style="114" customWidth="1"/>
    <col min="4" max="4" width="79.88671875" customWidth="1"/>
    <col min="5" max="5" width="16" customWidth="1"/>
    <col min="6" max="6" width="19.33203125" customWidth="1"/>
  </cols>
  <sheetData>
    <row r="1" spans="1:5" ht="27" customHeight="1">
      <c r="A1" s="97" t="s">
        <v>135</v>
      </c>
    </row>
    <row r="2" spans="1:5" ht="37.049999999999997" customHeight="1">
      <c r="A2" s="172" t="s">
        <v>136</v>
      </c>
      <c r="B2" s="172"/>
      <c r="C2" s="172"/>
      <c r="D2" s="172"/>
      <c r="E2" s="172"/>
    </row>
    <row r="3" spans="1:5" ht="25.95" customHeight="1">
      <c r="A3" s="116"/>
      <c r="B3" s="117"/>
      <c r="C3" s="117"/>
      <c r="D3" s="116"/>
      <c r="E3" s="118" t="s">
        <v>2</v>
      </c>
    </row>
    <row r="4" spans="1:5" ht="31.5" customHeight="1">
      <c r="A4" s="119" t="s">
        <v>137</v>
      </c>
      <c r="B4" s="120" t="s">
        <v>138</v>
      </c>
      <c r="C4" s="119" t="s">
        <v>139</v>
      </c>
      <c r="D4" s="119" t="s">
        <v>140</v>
      </c>
      <c r="E4" s="121" t="s">
        <v>141</v>
      </c>
    </row>
    <row r="5" spans="1:5" ht="85.05" customHeight="1">
      <c r="A5" s="122" t="s">
        <v>142</v>
      </c>
      <c r="B5" s="123" t="s">
        <v>143</v>
      </c>
      <c r="C5" s="124" t="s">
        <v>144</v>
      </c>
      <c r="D5" s="125" t="s">
        <v>145</v>
      </c>
      <c r="E5" s="126">
        <v>77.13</v>
      </c>
    </row>
    <row r="6" spans="1:5" s="94" customFormat="1" ht="88.05" customHeight="1">
      <c r="A6" s="103" t="s">
        <v>146</v>
      </c>
      <c r="B6" s="127" t="s">
        <v>147</v>
      </c>
      <c r="C6" s="128" t="s">
        <v>148</v>
      </c>
      <c r="D6" s="125" t="s">
        <v>149</v>
      </c>
      <c r="E6" s="129">
        <v>567</v>
      </c>
    </row>
    <row r="7" spans="1:5" ht="72" customHeight="1">
      <c r="A7" s="112" t="s">
        <v>150</v>
      </c>
      <c r="B7" s="112" t="s">
        <v>151</v>
      </c>
      <c r="C7" s="112" t="s">
        <v>152</v>
      </c>
      <c r="D7" s="125" t="s">
        <v>153</v>
      </c>
      <c r="E7" s="129">
        <v>194</v>
      </c>
    </row>
    <row r="8" spans="1:5" ht="111" customHeight="1">
      <c r="A8" s="112" t="s">
        <v>154</v>
      </c>
      <c r="B8" s="112" t="s">
        <v>155</v>
      </c>
      <c r="C8" s="112" t="s">
        <v>156</v>
      </c>
      <c r="D8" s="125" t="s">
        <v>157</v>
      </c>
      <c r="E8" s="129">
        <v>412</v>
      </c>
    </row>
    <row r="9" spans="1:5" s="94" customFormat="1" ht="78" customHeight="1">
      <c r="A9" s="103" t="s">
        <v>158</v>
      </c>
      <c r="B9" s="127" t="s">
        <v>159</v>
      </c>
      <c r="C9" s="128" t="s">
        <v>160</v>
      </c>
      <c r="D9" s="125" t="s">
        <v>161</v>
      </c>
      <c r="E9" s="109">
        <f>-619+2529-300+3-245</f>
        <v>1368</v>
      </c>
    </row>
    <row r="10" spans="1:5" s="115" customFormat="1" ht="73.05" customHeight="1">
      <c r="A10" s="112" t="s">
        <v>162</v>
      </c>
      <c r="B10" s="112" t="s">
        <v>155</v>
      </c>
      <c r="C10" s="112" t="s">
        <v>163</v>
      </c>
      <c r="D10" s="125" t="s">
        <v>164</v>
      </c>
      <c r="E10" s="130">
        <v>29.4</v>
      </c>
    </row>
    <row r="11" spans="1:5" s="94" customFormat="1" ht="85.05" customHeight="1">
      <c r="A11" s="103" t="s">
        <v>165</v>
      </c>
      <c r="B11" s="127" t="s">
        <v>166</v>
      </c>
      <c r="C11" s="128" t="s">
        <v>152</v>
      </c>
      <c r="D11" s="125" t="s">
        <v>167</v>
      </c>
      <c r="E11" s="131">
        <v>40</v>
      </c>
    </row>
    <row r="12" spans="1:5" ht="199.05" customHeight="1">
      <c r="A12" s="112" t="s">
        <v>168</v>
      </c>
      <c r="B12" s="112" t="s">
        <v>169</v>
      </c>
      <c r="C12" s="112" t="s">
        <v>170</v>
      </c>
      <c r="D12" s="125" t="s">
        <v>171</v>
      </c>
      <c r="E12" s="126">
        <v>431.96</v>
      </c>
    </row>
    <row r="13" spans="1:5" s="94" customFormat="1" ht="76.95" customHeight="1">
      <c r="A13" s="103" t="s">
        <v>172</v>
      </c>
      <c r="B13" s="127" t="s">
        <v>173</v>
      </c>
      <c r="C13" s="128" t="s">
        <v>174</v>
      </c>
      <c r="D13" s="125" t="s">
        <v>175</v>
      </c>
      <c r="E13" s="131">
        <v>40</v>
      </c>
    </row>
    <row r="14" spans="1:5" s="94" customFormat="1" ht="97.95" customHeight="1">
      <c r="A14" s="103" t="s">
        <v>176</v>
      </c>
      <c r="B14" s="127" t="s">
        <v>177</v>
      </c>
      <c r="C14" s="128" t="s">
        <v>178</v>
      </c>
      <c r="D14" s="125" t="s">
        <v>179</v>
      </c>
      <c r="E14" s="131">
        <v>100</v>
      </c>
    </row>
    <row r="15" spans="1:5" s="94" customFormat="1" ht="58.95" customHeight="1">
      <c r="A15" s="103" t="s">
        <v>180</v>
      </c>
      <c r="B15" s="127" t="s">
        <v>181</v>
      </c>
      <c r="C15" s="128" t="s">
        <v>182</v>
      </c>
      <c r="D15" s="125" t="s">
        <v>183</v>
      </c>
      <c r="E15" s="131">
        <v>200</v>
      </c>
    </row>
    <row r="16" spans="1:5" s="94" customFormat="1" ht="42" customHeight="1">
      <c r="A16" s="102" t="s">
        <v>109</v>
      </c>
      <c r="B16" s="127"/>
      <c r="C16" s="127"/>
      <c r="D16" s="103"/>
      <c r="E16" s="109">
        <f>SUM(E5:E15)</f>
        <v>3459.4900000000002</v>
      </c>
    </row>
  </sheetData>
  <mergeCells count="1">
    <mergeCell ref="A2:E2"/>
  </mergeCells>
  <phoneticPr fontId="61" type="noConversion"/>
  <pageMargins left="0.70866141732283505" right="0.70866141732283505" top="0.31458333333333299" bottom="0.62986111111111098" header="0.51180555555555596" footer="0.39305555555555599"/>
  <pageSetup paperSize="9" scale="91" fitToHeight="0" orientation="landscape"/>
  <headerFooter>
    <oddFooter>&amp;C第 &amp;P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G9" sqref="G9"/>
    </sheetView>
  </sheetViews>
  <sheetFormatPr defaultColWidth="9" defaultRowHeight="18"/>
  <cols>
    <col min="1" max="1" width="27.44140625" customWidth="1"/>
    <col min="2" max="2" width="16.77734375" style="95" customWidth="1"/>
    <col min="3" max="3" width="70.44140625" customWidth="1"/>
    <col min="4" max="4" width="14" style="96" customWidth="1"/>
    <col min="5" max="5" width="9" hidden="1" customWidth="1"/>
  </cols>
  <sheetData>
    <row r="1" spans="1:5" ht="28.5" customHeight="1">
      <c r="A1" s="97" t="s">
        <v>184</v>
      </c>
    </row>
    <row r="2" spans="1:5" ht="37.049999999999997" customHeight="1">
      <c r="A2" s="173" t="s">
        <v>185</v>
      </c>
      <c r="B2" s="173"/>
      <c r="C2" s="173"/>
      <c r="D2" s="182"/>
    </row>
    <row r="3" spans="1:5" ht="24" customHeight="1">
      <c r="C3" s="173" t="s">
        <v>186</v>
      </c>
      <c r="D3" s="182"/>
    </row>
    <row r="4" spans="1:5" ht="24" customHeight="1">
      <c r="A4" s="98"/>
      <c r="B4" s="99"/>
      <c r="C4" s="100"/>
    </row>
    <row r="5" spans="1:5" ht="40.5" customHeight="1">
      <c r="A5" s="101" t="s">
        <v>137</v>
      </c>
      <c r="B5" s="101" t="s">
        <v>138</v>
      </c>
      <c r="C5" s="101" t="s">
        <v>140</v>
      </c>
      <c r="D5" s="101" t="s">
        <v>187</v>
      </c>
    </row>
    <row r="6" spans="1:5" ht="40.5" customHeight="1">
      <c r="A6" s="183" t="s">
        <v>188</v>
      </c>
      <c r="B6" s="184"/>
      <c r="C6" s="103"/>
      <c r="D6" s="104">
        <f>SUM(D7:D13)</f>
        <v>6371.2650000000003</v>
      </c>
    </row>
    <row r="7" spans="1:5" ht="78" customHeight="1">
      <c r="A7" s="105" t="s">
        <v>189</v>
      </c>
      <c r="B7" s="106" t="s">
        <v>190</v>
      </c>
      <c r="C7" s="107" t="s">
        <v>191</v>
      </c>
      <c r="D7" s="108">
        <v>3182.5</v>
      </c>
    </row>
    <row r="8" spans="1:5" ht="51" customHeight="1">
      <c r="A8" s="105" t="s">
        <v>192</v>
      </c>
      <c r="B8" s="105" t="s">
        <v>193</v>
      </c>
      <c r="C8" s="107" t="s">
        <v>194</v>
      </c>
      <c r="D8" s="109">
        <v>1000</v>
      </c>
    </row>
    <row r="9" spans="1:5" ht="73.95" customHeight="1">
      <c r="A9" s="103" t="s">
        <v>158</v>
      </c>
      <c r="B9" s="110" t="s">
        <v>159</v>
      </c>
      <c r="C9" s="107" t="s">
        <v>195</v>
      </c>
      <c r="D9" s="109">
        <v>1161</v>
      </c>
    </row>
    <row r="10" spans="1:5" ht="57" customHeight="1">
      <c r="A10" s="111" t="s">
        <v>196</v>
      </c>
      <c r="B10" s="106" t="s">
        <v>197</v>
      </c>
      <c r="C10" s="107" t="s">
        <v>198</v>
      </c>
      <c r="D10" s="109">
        <v>600</v>
      </c>
      <c r="E10">
        <v>3200</v>
      </c>
    </row>
    <row r="11" spans="1:5" ht="69" customHeight="1">
      <c r="A11" s="105" t="s">
        <v>199</v>
      </c>
      <c r="B11" s="105" t="s">
        <v>200</v>
      </c>
      <c r="C11" s="107" t="s">
        <v>201</v>
      </c>
      <c r="D11" s="109">
        <v>300</v>
      </c>
    </row>
    <row r="12" spans="1:5" ht="57" customHeight="1">
      <c r="A12" s="111" t="s">
        <v>202</v>
      </c>
      <c r="B12" s="106" t="s">
        <v>203</v>
      </c>
      <c r="C12" s="107" t="s">
        <v>204</v>
      </c>
      <c r="D12" s="109">
        <f>-35.04+703.305+3-316.5-245</f>
        <v>109.76499999999999</v>
      </c>
    </row>
    <row r="13" spans="1:5" s="94" customFormat="1" ht="58.05" customHeight="1">
      <c r="A13" s="111" t="s">
        <v>205</v>
      </c>
      <c r="B13" s="106" t="s">
        <v>206</v>
      </c>
      <c r="C13" s="107" t="s">
        <v>207</v>
      </c>
      <c r="D13" s="109">
        <v>18</v>
      </c>
    </row>
    <row r="14" spans="1:5" ht="91.95" hidden="1" customHeight="1">
      <c r="A14" s="112" t="s">
        <v>208</v>
      </c>
      <c r="B14" s="113" t="s">
        <v>155</v>
      </c>
      <c r="C14" s="103" t="s">
        <v>209</v>
      </c>
      <c r="D14" s="109"/>
    </row>
    <row r="15" spans="1:5">
      <c r="A15" s="114"/>
      <c r="C15" s="114"/>
    </row>
    <row r="16" spans="1:5">
      <c r="A16" s="114"/>
      <c r="C16" s="114"/>
    </row>
    <row r="17" spans="1:3">
      <c r="A17" s="114"/>
      <c r="C17" s="114"/>
    </row>
  </sheetData>
  <mergeCells count="3">
    <mergeCell ref="A2:D2"/>
    <mergeCell ref="C3:D3"/>
    <mergeCell ref="A6:B6"/>
  </mergeCells>
  <phoneticPr fontId="61" type="noConversion"/>
  <pageMargins left="0.70866141732283505" right="0.70866141732283505" top="0.74803149606299202" bottom="0.74803149606299202" header="0.31496062992126" footer="0.31496062992126"/>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H14" sqref="H14"/>
    </sheetView>
  </sheetViews>
  <sheetFormatPr defaultColWidth="9" defaultRowHeight="14.4"/>
  <cols>
    <col min="1" max="1" width="29.88671875" customWidth="1"/>
    <col min="2" max="2" width="18" customWidth="1"/>
    <col min="3" max="3" width="14.6640625" customWidth="1"/>
    <col min="4" max="4" width="17.88671875" customWidth="1"/>
  </cols>
  <sheetData>
    <row r="1" spans="1:4" ht="30" customHeight="1">
      <c r="A1" t="s">
        <v>210</v>
      </c>
    </row>
    <row r="2" spans="1:4" ht="45" customHeight="1">
      <c r="A2" s="172" t="s">
        <v>211</v>
      </c>
      <c r="B2" s="172"/>
      <c r="C2" s="172"/>
      <c r="D2" s="172"/>
    </row>
    <row r="3" spans="1:4" ht="32.25" customHeight="1">
      <c r="A3" s="89"/>
      <c r="B3" s="89"/>
      <c r="C3" s="89"/>
      <c r="D3" t="s">
        <v>2</v>
      </c>
    </row>
    <row r="4" spans="1:4" ht="30.75" customHeight="1">
      <c r="A4" s="188" t="s">
        <v>212</v>
      </c>
      <c r="B4" s="185" t="s">
        <v>213</v>
      </c>
      <c r="C4" s="186"/>
      <c r="D4" s="187"/>
    </row>
    <row r="5" spans="1:4" ht="30.75" customHeight="1">
      <c r="A5" s="188"/>
      <c r="B5" s="185" t="s">
        <v>214</v>
      </c>
      <c r="C5" s="186"/>
      <c r="D5" s="187"/>
    </row>
    <row r="6" spans="1:4" ht="30.75" customHeight="1">
      <c r="A6" s="188"/>
      <c r="B6" s="83" t="s">
        <v>109</v>
      </c>
      <c r="C6" s="83" t="s">
        <v>215</v>
      </c>
      <c r="D6" s="83" t="s">
        <v>216</v>
      </c>
    </row>
    <row r="7" spans="1:4" ht="30.75" customHeight="1">
      <c r="A7" s="90" t="s">
        <v>217</v>
      </c>
      <c r="B7" s="83">
        <v>748800</v>
      </c>
      <c r="C7" s="83">
        <v>145400</v>
      </c>
      <c r="D7" s="83">
        <v>603400</v>
      </c>
    </row>
    <row r="8" spans="1:4" ht="30.75" customHeight="1">
      <c r="A8" s="90" t="s">
        <v>218</v>
      </c>
      <c r="B8" s="83">
        <v>334900</v>
      </c>
      <c r="C8" s="83">
        <v>99800</v>
      </c>
      <c r="D8" s="83">
        <v>235100</v>
      </c>
    </row>
    <row r="9" spans="1:4" ht="30.75" customHeight="1">
      <c r="A9" s="91" t="s">
        <v>219</v>
      </c>
      <c r="B9" s="92">
        <v>80100</v>
      </c>
      <c r="C9" s="92">
        <v>18200</v>
      </c>
      <c r="D9" s="92">
        <v>61900</v>
      </c>
    </row>
    <row r="10" spans="1:4" ht="30.75" customHeight="1">
      <c r="A10" s="91" t="s">
        <v>220</v>
      </c>
      <c r="B10" s="92">
        <v>55900</v>
      </c>
      <c r="C10" s="92">
        <v>26300</v>
      </c>
      <c r="D10" s="92">
        <v>29600</v>
      </c>
    </row>
    <row r="11" spans="1:4" ht="30.75" customHeight="1">
      <c r="A11" s="91" t="s">
        <v>221</v>
      </c>
      <c r="B11" s="92">
        <v>68500</v>
      </c>
      <c r="C11" s="92">
        <v>15800</v>
      </c>
      <c r="D11" s="92">
        <v>52700</v>
      </c>
    </row>
    <row r="12" spans="1:4" ht="30.75" customHeight="1">
      <c r="A12" s="91" t="s">
        <v>222</v>
      </c>
      <c r="B12" s="92">
        <v>130400</v>
      </c>
      <c r="C12" s="92">
        <v>39500</v>
      </c>
      <c r="D12" s="92">
        <v>90900</v>
      </c>
    </row>
    <row r="13" spans="1:4" ht="30.75" customHeight="1">
      <c r="A13" s="90" t="s">
        <v>223</v>
      </c>
      <c r="B13" s="83">
        <v>413900</v>
      </c>
      <c r="C13" s="83">
        <v>45600</v>
      </c>
      <c r="D13" s="83">
        <v>368300</v>
      </c>
    </row>
    <row r="14" spans="1:4" ht="30.75" customHeight="1">
      <c r="A14" s="91" t="s">
        <v>224</v>
      </c>
      <c r="B14" s="92">
        <v>279000</v>
      </c>
      <c r="C14" s="92">
        <v>26800</v>
      </c>
      <c r="D14" s="92">
        <v>252200</v>
      </c>
    </row>
    <row r="15" spans="1:4" ht="30.75" customHeight="1">
      <c r="A15" s="93" t="s">
        <v>225</v>
      </c>
      <c r="B15" s="92">
        <v>115000</v>
      </c>
      <c r="C15" s="92">
        <v>23600</v>
      </c>
      <c r="D15" s="92">
        <v>91400</v>
      </c>
    </row>
    <row r="16" spans="1:4" ht="30.75" customHeight="1">
      <c r="A16" s="91" t="s">
        <v>226</v>
      </c>
      <c r="B16" s="92">
        <v>142000</v>
      </c>
      <c r="C16" s="92"/>
      <c r="D16" s="92">
        <v>142000</v>
      </c>
    </row>
    <row r="17" spans="1:4" ht="30.75" customHeight="1">
      <c r="A17" s="91" t="s">
        <v>227</v>
      </c>
      <c r="B17" s="92">
        <v>22000</v>
      </c>
      <c r="C17" s="92">
        <v>3200</v>
      </c>
      <c r="D17" s="92">
        <v>18800</v>
      </c>
    </row>
    <row r="18" spans="1:4" ht="30.75" customHeight="1">
      <c r="A18" s="91" t="s">
        <v>228</v>
      </c>
      <c r="B18" s="92">
        <v>47300</v>
      </c>
      <c r="C18" s="92">
        <v>6100</v>
      </c>
      <c r="D18" s="92">
        <v>41200</v>
      </c>
    </row>
    <row r="19" spans="1:4" ht="30.75" customHeight="1">
      <c r="A19" s="91" t="s">
        <v>229</v>
      </c>
      <c r="B19" s="92">
        <v>87600</v>
      </c>
      <c r="C19" s="92">
        <v>12700</v>
      </c>
      <c r="D19" s="92">
        <v>74900</v>
      </c>
    </row>
  </sheetData>
  <mergeCells count="4">
    <mergeCell ref="A2:D2"/>
    <mergeCell ref="B4:D4"/>
    <mergeCell ref="B5:D5"/>
    <mergeCell ref="A4:A6"/>
  </mergeCells>
  <phoneticPr fontId="61" type="noConversion"/>
  <pageMargins left="0.93"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J8" sqref="J8"/>
    </sheetView>
  </sheetViews>
  <sheetFormatPr defaultColWidth="9" defaultRowHeight="14.4"/>
  <cols>
    <col min="3" max="3" width="44.44140625" customWidth="1"/>
    <col min="4" max="4" width="19.33203125" customWidth="1"/>
    <col min="5" max="5" width="7.44140625" customWidth="1"/>
  </cols>
  <sheetData>
    <row r="1" spans="1:5" ht="24.75" customHeight="1">
      <c r="A1" t="s">
        <v>230</v>
      </c>
    </row>
    <row r="2" spans="1:5" ht="45" customHeight="1">
      <c r="A2" s="172" t="s">
        <v>231</v>
      </c>
      <c r="B2" s="172"/>
      <c r="C2" s="172"/>
      <c r="D2" s="172"/>
      <c r="E2" s="172"/>
    </row>
    <row r="3" spans="1:5" ht="27" customHeight="1">
      <c r="A3" s="81"/>
      <c r="B3" s="82"/>
      <c r="C3" s="81"/>
      <c r="D3" s="189" t="s">
        <v>2</v>
      </c>
      <c r="E3" s="189"/>
    </row>
    <row r="4" spans="1:5" ht="66.75" customHeight="1">
      <c r="A4" s="188" t="s">
        <v>137</v>
      </c>
      <c r="B4" s="188"/>
      <c r="C4" s="83" t="s">
        <v>140</v>
      </c>
      <c r="D4" s="83" t="s">
        <v>232</v>
      </c>
      <c r="E4" s="83" t="s">
        <v>63</v>
      </c>
    </row>
    <row r="5" spans="1:5" ht="66.75" customHeight="1">
      <c r="A5" s="190" t="s">
        <v>233</v>
      </c>
      <c r="B5" s="190"/>
      <c r="C5" s="85"/>
      <c r="D5" s="86">
        <f>+D6+D7+D8</f>
        <v>252200</v>
      </c>
      <c r="E5" s="87"/>
    </row>
    <row r="6" spans="1:5" ht="66.75" customHeight="1">
      <c r="A6" s="191" t="s">
        <v>234</v>
      </c>
      <c r="B6" s="191"/>
      <c r="C6" s="85" t="s">
        <v>235</v>
      </c>
      <c r="D6" s="88">
        <v>79000</v>
      </c>
      <c r="E6" s="87"/>
    </row>
    <row r="7" spans="1:5" ht="105" customHeight="1">
      <c r="A7" s="191" t="s">
        <v>236</v>
      </c>
      <c r="B7" s="191"/>
      <c r="C7" s="85" t="s">
        <v>237</v>
      </c>
      <c r="D7" s="88">
        <v>55800</v>
      </c>
      <c r="E7" s="87"/>
    </row>
    <row r="8" spans="1:5" ht="117" customHeight="1">
      <c r="A8" s="192" t="s">
        <v>238</v>
      </c>
      <c r="B8" s="193"/>
      <c r="C8" s="85" t="s">
        <v>239</v>
      </c>
      <c r="D8" s="88">
        <f>1800+115600</f>
        <v>117400</v>
      </c>
      <c r="E8" s="87"/>
    </row>
  </sheetData>
  <mergeCells count="7">
    <mergeCell ref="A7:B7"/>
    <mergeCell ref="A8:B8"/>
    <mergeCell ref="A2:E2"/>
    <mergeCell ref="D3:E3"/>
    <mergeCell ref="A4:B4"/>
    <mergeCell ref="A5:B5"/>
    <mergeCell ref="A6:B6"/>
  </mergeCells>
  <phoneticPr fontId="61"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5</vt:i4>
      </vt:variant>
    </vt:vector>
  </HeadingPairs>
  <TitlesOfParts>
    <vt:vector size="20" baseType="lpstr">
      <vt:lpstr>调整预算方案</vt:lpstr>
      <vt:lpstr>支出调整方案</vt:lpstr>
      <vt:lpstr>政府性基金收入</vt:lpstr>
      <vt:lpstr>基金支出明细表</vt:lpstr>
      <vt:lpstr>社保基金预算总表</vt:lpstr>
      <vt:lpstr>项目安排表</vt:lpstr>
      <vt:lpstr>存量资金安排情况表</vt:lpstr>
      <vt:lpstr>债券情况表</vt:lpstr>
      <vt:lpstr>专项债券安排明细表</vt:lpstr>
      <vt:lpstr>税收返还和转移支付表 </vt:lpstr>
      <vt:lpstr>2020市本级支出明细表  </vt:lpstr>
      <vt:lpstr>一般债券安排明细表</vt:lpstr>
      <vt:lpstr>基金预算转移支付分地区</vt:lpstr>
      <vt:lpstr>2020市本级支出明细表 </vt:lpstr>
      <vt:lpstr>Sheet1</vt:lpstr>
      <vt:lpstr>'2020市本级支出明细表 '!Print_Titles</vt:lpstr>
      <vt:lpstr>'2020市本级支出明细表  '!Print_Titles</vt:lpstr>
      <vt:lpstr>存量资金安排情况表!Print_Titles</vt:lpstr>
      <vt:lpstr>基金支出明细表!Print_Titles</vt:lpstr>
      <vt:lpstr>项目安排表!Print_Titles</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2019-10-25T01:45:00Z</cp:lastPrinted>
  <dcterms:created xsi:type="dcterms:W3CDTF">2019-09-27T08:39:00Z</dcterms:created>
  <dcterms:modified xsi:type="dcterms:W3CDTF">2020-11-16T07:10:26Z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